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11640" activeTab="0"/>
  </bookViews>
  <sheets>
    <sheet name="П 2" sheetId="1" r:id="rId1"/>
    <sheet name="П 3" sheetId="2" r:id="rId2"/>
    <sheet name="П 4" sheetId="3" r:id="rId3"/>
    <sheet name="П 5" sheetId="4" r:id="rId4"/>
    <sheet name="П 6" sheetId="5" r:id="rId5"/>
    <sheet name="П 7" sheetId="6" r:id="rId6"/>
    <sheet name="П 8" sheetId="7" r:id="rId7"/>
  </sheets>
  <definedNames>
    <definedName name="_xlnm.Print_Area" localSheetId="0">'П 2'!$A$1:$U$22</definedName>
    <definedName name="_xlnm.Print_Area" localSheetId="6">'П 8'!$A$1:$T$32</definedName>
  </definedNames>
  <calcPr fullCalcOnLoad="1"/>
</workbook>
</file>

<file path=xl/sharedStrings.xml><?xml version="1.0" encoding="utf-8"?>
<sst xmlns="http://schemas.openxmlformats.org/spreadsheetml/2006/main" count="290" uniqueCount="196">
  <si>
    <t>РЕПУБЛИКА СРБИЈА</t>
  </si>
  <si>
    <t>ПРЕКРШАЈНИ СУД У КРАЉЕВУ СА</t>
  </si>
  <si>
    <t>ОДЕЉЕЊЕМ У ВРЊАЧКОЈ БАЊИ</t>
  </si>
  <si>
    <t>Трајање поступка</t>
  </si>
  <si>
    <t>Прекршајни суд у Краљеву и одељење у Врњачкој Бањи</t>
  </si>
  <si>
    <t>Број нерешених предмета на почетку извештајног периода</t>
  </si>
  <si>
    <t>Број примљених предмета</t>
  </si>
  <si>
    <t>По захтевима - пријавама овлашћеног органа</t>
  </si>
  <si>
    <t>По захтевима - пријавама оштећених</t>
  </si>
  <si>
    <t>Укупно</t>
  </si>
  <si>
    <t>Укупно у раду ( 2+5 )</t>
  </si>
  <si>
    <t>Укупан број решених предмета</t>
  </si>
  <si>
    <t>Број нерешених предмета</t>
  </si>
  <si>
    <t>Свега</t>
  </si>
  <si>
    <t>Од тога у прекиду поступка</t>
  </si>
  <si>
    <t>Одбацивање захтева</t>
  </si>
  <si>
    <t>Од тога због застарелости гоњења</t>
  </si>
  <si>
    <t>Обустава</t>
  </si>
  <si>
    <t>Број донетих одлука</t>
  </si>
  <si>
    <t>Осуђујуће пресуде</t>
  </si>
  <si>
    <t>Ослобађајуће пресуде</t>
  </si>
  <si>
    <t>Решено на други начин</t>
  </si>
  <si>
    <t>Укупно донетих одлука</t>
  </si>
  <si>
    <t>Број осуђујућих пресуда извршених пре правоснажности</t>
  </si>
  <si>
    <t>До 3 месеца</t>
  </si>
  <si>
    <t>Од 3 до 6 месеца</t>
  </si>
  <si>
    <t>Од 6 до 12 месеци</t>
  </si>
  <si>
    <t>Преко 12 месеци</t>
  </si>
  <si>
    <t>ИЗВЕШТАЈ О ПРЕДМЕТИМА У ПРВОСТЕПЕНОМ ПОСТУПКУ</t>
  </si>
  <si>
    <t>ИЗВЕШТАЈ</t>
  </si>
  <si>
    <t>О ВРСТАМА ДОНЕТИХ ОДЛУКА У РЕШЕНИМ ПРЕДМЕТИМА</t>
  </si>
  <si>
    <t>ПРЕКРШАЈНИ СУД У КРАЉЕВУ</t>
  </si>
  <si>
    <t>ОДЕЉЕЊЕ У ВРЊАЧКОЈ БАЊИ</t>
  </si>
  <si>
    <t>Прекршајни суд у Краљеву- одељење у Врњачкој Бањи</t>
  </si>
  <si>
    <t>Изречена новчана казна</t>
  </si>
  <si>
    <t>Изречена казна затвора</t>
  </si>
  <si>
    <t>Изречена казна затвора и новчана казна</t>
  </si>
  <si>
    <t>Изречена опомена</t>
  </si>
  <si>
    <t>Изречене васпитне мере</t>
  </si>
  <si>
    <t>Изречене заштитне мере уз изречену казну</t>
  </si>
  <si>
    <t>Изречене заштитне мере без изречене казне</t>
  </si>
  <si>
    <t>Одузимање имовинске користи</t>
  </si>
  <si>
    <t>Свега обустава</t>
  </si>
  <si>
    <t>Свега застара</t>
  </si>
  <si>
    <t>Из прекида</t>
  </si>
  <si>
    <t>Из правне помоћи</t>
  </si>
  <si>
    <t>Неизвршене наредбе</t>
  </si>
  <si>
    <t>Неодазивање поносиоца</t>
  </si>
  <si>
    <t>Због застарелости гоњења</t>
  </si>
  <si>
    <t>Обустава поступка</t>
  </si>
  <si>
    <t>Из других разлога</t>
  </si>
  <si>
    <t>Одбачај захтева</t>
  </si>
  <si>
    <t>Свега донетих одлука</t>
  </si>
  <si>
    <t>ОБРАЗАЦ П.4</t>
  </si>
  <si>
    <t>В Ф ПРЕДСЕДНИКА СУДА</t>
  </si>
  <si>
    <t>Владимир Ђурашковић</t>
  </si>
  <si>
    <t>Милунка Шипић</t>
  </si>
  <si>
    <t>ИЗВЕШТАЈ ЗА ИЗВРШЕЊЕ</t>
  </si>
  <si>
    <t>Пренето из претходног периода</t>
  </si>
  <si>
    <t>Примљено</t>
  </si>
  <si>
    <t>УКУПНО У РАДУ</t>
  </si>
  <si>
    <t>Извршење пресуда других судова</t>
  </si>
  <si>
    <t>Редовни - сопствени</t>
  </si>
  <si>
    <t>По члану 291. ЗОП-а</t>
  </si>
  <si>
    <t>Број извршених предмета</t>
  </si>
  <si>
    <t>Број неизвршених предмета</t>
  </si>
  <si>
    <t>Обустава због застарелости</t>
  </si>
  <si>
    <t>Редовних сопствених</t>
  </si>
  <si>
    <t>Других судова</t>
  </si>
  <si>
    <t>УКУПНО ИЗВШЕНО</t>
  </si>
  <si>
    <t>УКУПНО НЕИЗВРШЕНО</t>
  </si>
  <si>
    <t>О ПРЕДМЕТИМА ПРАВНЕ ПОМОЋИ У ПРЕКРШАЈНОМ ПОСТУПКУ</t>
  </si>
  <si>
    <t>Шифра судије</t>
  </si>
  <si>
    <t>Име и презиме судије</t>
  </si>
  <si>
    <t>Замолнице за саслушање</t>
  </si>
  <si>
    <t>Замолнице за извршење других судова</t>
  </si>
  <si>
    <t>Ажурност % ( 12 / 11 * 100 )</t>
  </si>
  <si>
    <t>Примљено у рад</t>
  </si>
  <si>
    <t>УДОВОЉЕНО</t>
  </si>
  <si>
    <t>НЕУДОВОЉЕНО</t>
  </si>
  <si>
    <t>Ажурност % ( 6 / 5 * 100 )</t>
  </si>
  <si>
    <t xml:space="preserve">ИЗВЕШТАЈ </t>
  </si>
  <si>
    <t>УКУПНО НЕРЕШЕНО</t>
  </si>
  <si>
    <t>УКУПНО РЕШЕНО</t>
  </si>
  <si>
    <t>Број решених предмета</t>
  </si>
  <si>
    <t>Број</t>
  </si>
  <si>
    <t>ИЗВЕШТАЈ О КВАЛИТЕТУ РАДА СУДИЈА</t>
  </si>
  <si>
    <t>ОБРАЗАЦ П.6</t>
  </si>
  <si>
    <t>Име и презиме</t>
  </si>
  <si>
    <t>Изјављене жалбе</t>
  </si>
  <si>
    <t>Укупно одлука</t>
  </si>
  <si>
    <t>Потврђено</t>
  </si>
  <si>
    <t>Укинуто</t>
  </si>
  <si>
    <t>Преиначено</t>
  </si>
  <si>
    <t>Смањена</t>
  </si>
  <si>
    <t>Повећана</t>
  </si>
  <si>
    <t>Обустава- застара гоњења</t>
  </si>
  <si>
    <t>% ( 9 / 6 * 100 )</t>
  </si>
  <si>
    <t>% ( 11  / 6 * 100 )</t>
  </si>
  <si>
    <t>% (  13  / 6 * 100 )</t>
  </si>
  <si>
    <t>% (  15  / 6 * 100 )</t>
  </si>
  <si>
    <t>% (  17  / 6 * 100 )</t>
  </si>
  <si>
    <t>КВАЛИТЕТ</t>
  </si>
  <si>
    <t>ЗБИР</t>
  </si>
  <si>
    <t>Сузана Поповић</t>
  </si>
  <si>
    <t>Борислав Ивановић</t>
  </si>
  <si>
    <t>Маринка Новковић</t>
  </si>
  <si>
    <t>Светлана Недељковић</t>
  </si>
  <si>
    <t>Вера Планојевић Живић</t>
  </si>
  <si>
    <t>Мирослав Вулетић</t>
  </si>
  <si>
    <t>Мирјана Збиљић</t>
  </si>
  <si>
    <t>Биљана Милићевић Мазић</t>
  </si>
  <si>
    <t>БОРИСЛАВ ИВАНОВИЋ</t>
  </si>
  <si>
    <t>СУЗАНА ПОПОВИЋ</t>
  </si>
  <si>
    <t>МАРИНКА НОВКОВИЋ</t>
  </si>
  <si>
    <t>НЕНАД ЕРАЦ</t>
  </si>
  <si>
    <t>СВЕТЛАНА НЕДЕЉКОВИЋ</t>
  </si>
  <si>
    <t>ВЕРА ПЛАНОЈЕВИЋ ЖИВИЋ</t>
  </si>
  <si>
    <t>МИРОСЛАВ ВУЛЕТИЋ</t>
  </si>
  <si>
    <t>ВЛАДИМИР ЂУРАШКОВИЋ</t>
  </si>
  <si>
    <t>МИЛУНКА ШИПИЋ</t>
  </si>
  <si>
    <t>МИРЈАНА ЗБИЉИЋ</t>
  </si>
  <si>
    <t>БИЉАНА МИЛИЋЕВИЋ МАЗИЋ</t>
  </si>
  <si>
    <t>Краљево</t>
  </si>
  <si>
    <t xml:space="preserve">Извештај саставила шеф писарнице </t>
  </si>
  <si>
    <t>Милка Драшковић</t>
  </si>
  <si>
    <t>Извештај саставила Шеф писарнице</t>
  </si>
  <si>
    <t>О ПРЕДМЕТИМА У ДРУГОСТЕПЕНОМ ПОСТУПКУ</t>
  </si>
  <si>
    <t>Број примљених предмата</t>
  </si>
  <si>
    <t>Жалба одбачена</t>
  </si>
  <si>
    <t>Жалба одбијена</t>
  </si>
  <si>
    <t>Због повреде одредаба прекршајног поступка</t>
  </si>
  <si>
    <t>Због погрешно утврђеног чињенинчног стања</t>
  </si>
  <si>
    <t>Због повреде материјалног права</t>
  </si>
  <si>
    <t>Укупно укинуто</t>
  </si>
  <si>
    <t>Пооштрена казна</t>
  </si>
  <si>
    <t>Смањена -  ублажена</t>
  </si>
  <si>
    <t>На ослобађајућу пресуду</t>
  </si>
  <si>
    <t>УКУПНО</t>
  </si>
  <si>
    <t>Пооштрена мера</t>
  </si>
  <si>
    <t>Смањена мера</t>
  </si>
  <si>
    <t>Застара у прекршајном суду</t>
  </si>
  <si>
    <t>Застара у Вишем прекршајном суду</t>
  </si>
  <si>
    <t>УКУПНО ДОНЕТИХ ОДЛУКА</t>
  </si>
  <si>
    <t>Ненад Ерац</t>
  </si>
  <si>
    <t>Пренето из претходног                        периода</t>
  </si>
  <si>
    <t>НАЗИВ СУДА</t>
  </si>
  <si>
    <t>ПРЕИНАЧЕНО</t>
  </si>
  <si>
    <t>Број и врсте донетих другостепених одлука</t>
  </si>
  <si>
    <t>ОБРАЗАЦ. П.2</t>
  </si>
  <si>
    <t>ОБРАЗАЦ. П .3</t>
  </si>
  <si>
    <t>ОБРАЗАЦ. П.4</t>
  </si>
  <si>
    <t>ОБРАЗАЦ.П. 6</t>
  </si>
  <si>
    <t>ОБРАЗАЦ. П. 7</t>
  </si>
  <si>
    <t>ОБРАЗАЦ. П. 8</t>
  </si>
  <si>
    <t>12.</t>
  </si>
  <si>
    <t>МАРИЈА БАЖАЛАЦ</t>
  </si>
  <si>
    <t>Марија                                       Бажалац</t>
  </si>
  <si>
    <t>О БРОЈУ И НАЧИНУ РЕШАВАЊА ПРЕДМЕТА ПО СУДИЈИ</t>
  </si>
  <si>
    <t xml:space="preserve"> </t>
  </si>
  <si>
    <t>ОБРАЗАЦ П.5</t>
  </si>
  <si>
    <t>ШИФРА СУДИЈЕ</t>
  </si>
  <si>
    <t>РЕДОВНИ ПРЕДМЕТИ</t>
  </si>
  <si>
    <t>Правна помоћ</t>
  </si>
  <si>
    <t>Проведено дана на поступку</t>
  </si>
  <si>
    <t>Број просечно месечно решених</t>
  </si>
  <si>
    <t>Проценат извршења норме</t>
  </si>
  <si>
    <t>УКУПНО РЕШЕНИХ</t>
  </si>
  <si>
    <t>Број донетих одлука о санкцији</t>
  </si>
  <si>
    <t>Број пресуда извршених пре правноснажности</t>
  </si>
  <si>
    <t>ПРЕНЕТО ИЗ ПРЕТХОДНОГ ПЕРИОДА</t>
  </si>
  <si>
    <t>УКУПНО НЕРЕШЕНИХ</t>
  </si>
  <si>
    <t>Донето осуђујићих пресуда</t>
  </si>
  <si>
    <t>Донето ослобађајућих пресуда</t>
  </si>
  <si>
    <t>Решено на дуги начин ( уступ и слично)</t>
  </si>
  <si>
    <t>Сопствени</t>
  </si>
  <si>
    <t>Укупно решених</t>
  </si>
  <si>
    <t>УКУПНО РЕШЕНИХ СА ПРЕРАЧУНОМ</t>
  </si>
  <si>
    <t>Због застаре гоњења</t>
  </si>
  <si>
    <t>Извештај саставила</t>
  </si>
  <si>
    <t>Примљено у раду</t>
  </si>
  <si>
    <t>у извештајном периоду од 01.01.2011 до 31.03.2011 године</t>
  </si>
  <si>
    <t>У колони пренето брисан је број 285 јер је судија отишла у пензију, тих 285 је додато по 95 судијама бр 7, 9 и 11 , код правне помоћи у колони пренето брисан је број 10 од тих 10 по 5 је додат судијама 9 и 11</t>
  </si>
  <si>
    <t xml:space="preserve">577 jer je sudija preminuo,a predmeti su podeljeni ostalim sudijama,a kod pravne pomoci broj 84.    </t>
  </si>
  <si>
    <t xml:space="preserve">                                          </t>
  </si>
  <si>
    <t>oj 65.</t>
  </si>
  <si>
    <t xml:space="preserve">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</si>
  <si>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</si>
  <si>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</t>
  </si>
  <si>
    <t xml:space="preserve">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</si>
  <si>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</si>
  <si>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 извештајном периоду од 01.01.2013 до 31.12.2013 године</t>
  </si>
  <si>
    <t>01.01.2013 до 31.12.2013</t>
  </si>
  <si>
    <t>У извештајном периоду од 01.01.2013.do 31.12.2013.</t>
  </si>
  <si>
    <t>У периоду од 01.01.2013 до 31.12.2013год.</t>
  </si>
  <si>
    <t>у периоду од 01.01.2013.до 31.12.2013.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</si>
</sst>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C1A]d\.\ mmmm\ yyyy"/>
  </numFmts>
  <fonts count="46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3"/>
      <name val="Arial"/>
      <family val="0"/>
    </font>
    <font>
      <b/>
      <sz val="13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2"/>
      <color indexed="10"/>
      <name val="Arial"/>
      <family val="2"/>
    </font>
    <font>
      <sz val="14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0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textRotation="9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1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textRotation="90"/>
    </xf>
    <xf numFmtId="0" fontId="3" fillId="34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vertical="center" textRotation="90"/>
    </xf>
    <xf numFmtId="0" fontId="4" fillId="35" borderId="11" xfId="0" applyFont="1" applyFill="1" applyBorder="1" applyAlignment="1">
      <alignment horizontal="center" vertical="center" textRotation="90"/>
    </xf>
    <xf numFmtId="0" fontId="4" fillId="34" borderId="11" xfId="0" applyFont="1" applyFill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textRotation="90"/>
    </xf>
    <xf numFmtId="0" fontId="5" fillId="33" borderId="15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34" borderId="14" xfId="0" applyFont="1" applyFill="1" applyBorder="1" applyAlignment="1">
      <alignment horizontal="center" vertical="center" textRotation="90"/>
    </xf>
    <xf numFmtId="0" fontId="3" fillId="34" borderId="11" xfId="0" applyFont="1" applyFill="1" applyBorder="1" applyAlignment="1">
      <alignment horizontal="center" vertical="center" textRotation="90"/>
    </xf>
    <xf numFmtId="0" fontId="2" fillId="34" borderId="14" xfId="0" applyFont="1" applyFill="1" applyBorder="1" applyAlignment="1">
      <alignment horizontal="center" vertical="center" textRotation="90" wrapText="1"/>
    </xf>
    <xf numFmtId="0" fontId="2" fillId="34" borderId="15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/>
    </xf>
    <xf numFmtId="0" fontId="4" fillId="0" borderId="15" xfId="0" applyFont="1" applyFill="1" applyBorder="1" applyAlignment="1">
      <alignment horizontal="center" vertical="center" textRotation="90"/>
    </xf>
    <xf numFmtId="0" fontId="6" fillId="34" borderId="14" xfId="0" applyFont="1" applyFill="1" applyBorder="1" applyAlignment="1">
      <alignment horizontal="center" vertical="center" textRotation="90"/>
    </xf>
    <xf numFmtId="0" fontId="7" fillId="34" borderId="15" xfId="0" applyFont="1" applyFill="1" applyBorder="1" applyAlignment="1">
      <alignment horizontal="center" vertical="center" textRotation="90"/>
    </xf>
    <xf numFmtId="0" fontId="7" fillId="34" borderId="11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7" fillId="34" borderId="14" xfId="0" applyFont="1" applyFill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textRotation="90"/>
    </xf>
    <xf numFmtId="0" fontId="6" fillId="34" borderId="11" xfId="0" applyFont="1" applyFill="1" applyBorder="1" applyAlignment="1">
      <alignment horizontal="center" vertical="center" textRotation="90"/>
    </xf>
    <xf numFmtId="0" fontId="6" fillId="34" borderId="14" xfId="0" applyFont="1" applyFill="1" applyBorder="1" applyAlignment="1">
      <alignment horizontal="center" vertical="center" textRotation="90" wrapText="1"/>
    </xf>
    <xf numFmtId="0" fontId="6" fillId="34" borderId="15" xfId="0" applyFont="1" applyFill="1" applyBorder="1" applyAlignment="1">
      <alignment horizontal="center" vertical="center" textRotation="90" wrapText="1"/>
    </xf>
    <xf numFmtId="0" fontId="6" fillId="34" borderId="11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" fillId="34" borderId="14" xfId="0" applyFont="1" applyFill="1" applyBorder="1" applyAlignment="1">
      <alignment horizontal="center" vertical="center" textRotation="90"/>
    </xf>
    <xf numFmtId="0" fontId="5" fillId="34" borderId="15" xfId="0" applyFont="1" applyFill="1" applyBorder="1" applyAlignment="1">
      <alignment horizontal="center" vertical="center" textRotation="90"/>
    </xf>
    <xf numFmtId="0" fontId="5" fillId="34" borderId="11" xfId="0" applyFont="1" applyFill="1" applyBorder="1" applyAlignment="1">
      <alignment horizontal="center" vertical="center" textRotation="90"/>
    </xf>
    <xf numFmtId="0" fontId="5" fillId="35" borderId="14" xfId="0" applyFont="1" applyFill="1" applyBorder="1" applyAlignment="1">
      <alignment horizontal="center" vertical="center" textRotation="90"/>
    </xf>
    <xf numFmtId="0" fontId="5" fillId="35" borderId="15" xfId="0" applyFont="1" applyFill="1" applyBorder="1" applyAlignment="1">
      <alignment horizontal="center" vertical="center" textRotation="90"/>
    </xf>
    <xf numFmtId="0" fontId="5" fillId="35" borderId="11" xfId="0" applyFont="1" applyFill="1" applyBorder="1" applyAlignment="1">
      <alignment horizontal="center" vertical="center" textRotation="90"/>
    </xf>
    <xf numFmtId="0" fontId="5" fillId="36" borderId="14" xfId="0" applyFont="1" applyFill="1" applyBorder="1" applyAlignment="1">
      <alignment horizontal="center" vertical="center" textRotation="90"/>
    </xf>
    <xf numFmtId="0" fontId="5" fillId="36" borderId="11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/>
    </xf>
    <xf numFmtId="0" fontId="4" fillId="34" borderId="14" xfId="0" applyFont="1" applyFill="1" applyBorder="1" applyAlignment="1">
      <alignment horizontal="center" vertical="center" textRotation="90"/>
    </xf>
    <xf numFmtId="0" fontId="4" fillId="34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 textRotation="90"/>
    </xf>
    <xf numFmtId="0" fontId="4" fillId="37" borderId="11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="90" zoomScaleNormal="90" zoomScaleSheetLayoutView="75" zoomScalePageLayoutView="0" workbookViewId="0" topLeftCell="A1">
      <selection activeCell="A1" sqref="A1"/>
    </sheetView>
  </sheetViews>
  <sheetFormatPr defaultColWidth="12.421875" defaultRowHeight="12.75"/>
  <cols>
    <col min="1" max="1" width="12.421875" style="6" customWidth="1"/>
    <col min="2" max="2" width="8.57421875" style="6" customWidth="1"/>
    <col min="3" max="3" width="11.421875" style="6" customWidth="1"/>
    <col min="4" max="4" width="9.421875" style="6" customWidth="1"/>
    <col min="5" max="5" width="10.00390625" style="6" customWidth="1"/>
    <col min="6" max="6" width="9.57421875" style="6" customWidth="1"/>
    <col min="7" max="7" width="11.421875" style="6" customWidth="1"/>
    <col min="8" max="8" width="10.00390625" style="6" customWidth="1"/>
    <col min="9" max="9" width="11.00390625" style="6" customWidth="1"/>
    <col min="10" max="10" width="10.57421875" style="6" customWidth="1"/>
    <col min="11" max="11" width="11.00390625" style="6" customWidth="1"/>
    <col min="12" max="12" width="10.7109375" style="6" customWidth="1"/>
    <col min="13" max="13" width="10.28125" style="6" customWidth="1"/>
    <col min="14" max="14" width="9.8515625" style="6" customWidth="1"/>
    <col min="15" max="15" width="8.140625" style="6" customWidth="1"/>
    <col min="16" max="16" width="10.57421875" style="6" customWidth="1"/>
    <col min="17" max="17" width="10.7109375" style="6" customWidth="1"/>
    <col min="18" max="18" width="9.57421875" style="6" customWidth="1"/>
    <col min="19" max="19" width="7.8515625" style="6" customWidth="1"/>
    <col min="20" max="20" width="8.140625" style="6" customWidth="1"/>
    <col min="21" max="21" width="7.140625" style="6" customWidth="1"/>
    <col min="22" max="16384" width="12.421875" style="6" customWidth="1"/>
  </cols>
  <sheetData>
    <row r="1" spans="1:4" ht="18">
      <c r="A1" s="58" t="s">
        <v>0</v>
      </c>
      <c r="B1" s="58"/>
      <c r="C1" s="58"/>
      <c r="D1" s="58"/>
    </row>
    <row r="2" spans="1:5" ht="18">
      <c r="A2" s="59" t="s">
        <v>1</v>
      </c>
      <c r="B2" s="59"/>
      <c r="C2" s="59"/>
      <c r="D2" s="59"/>
      <c r="E2" s="7"/>
    </row>
    <row r="3" spans="1:5" ht="18">
      <c r="A3" s="59"/>
      <c r="B3" s="59"/>
      <c r="C3" s="59"/>
      <c r="D3" s="59"/>
      <c r="E3" s="7"/>
    </row>
    <row r="4" spans="1:4" ht="18">
      <c r="A4" s="84"/>
      <c r="B4" s="84"/>
      <c r="C4" s="58"/>
      <c r="D4" s="58"/>
    </row>
    <row r="5" spans="1:4" ht="18">
      <c r="A5" s="85"/>
      <c r="B5" s="84"/>
      <c r="C5" s="58"/>
      <c r="D5" s="58"/>
    </row>
    <row r="6" spans="8:13" ht="18">
      <c r="H6" s="59" t="s">
        <v>28</v>
      </c>
      <c r="I6" s="58"/>
      <c r="J6" s="58"/>
      <c r="K6" s="58"/>
      <c r="L6" s="58"/>
      <c r="M6" s="58"/>
    </row>
    <row r="7" spans="7:15" ht="18">
      <c r="G7" s="104" t="s">
        <v>191</v>
      </c>
      <c r="H7" s="104"/>
      <c r="I7" s="104"/>
      <c r="J7" s="104"/>
      <c r="K7" s="104"/>
      <c r="L7" s="104"/>
      <c r="M7" s="104"/>
      <c r="N7" s="104"/>
      <c r="O7" s="104"/>
    </row>
    <row r="8" spans="5:15" ht="18">
      <c r="E8" s="7"/>
      <c r="G8" s="7"/>
      <c r="H8" s="59"/>
      <c r="I8" s="59"/>
      <c r="J8" s="59"/>
      <c r="K8" s="58"/>
      <c r="L8" s="58"/>
      <c r="M8" s="58"/>
      <c r="N8" s="58"/>
      <c r="O8" s="58"/>
    </row>
    <row r="9" ht="18">
      <c r="R9" s="59" t="s">
        <v>149</v>
      </c>
    </row>
    <row r="11" spans="1:28" ht="35.25" customHeight="1">
      <c r="A11" s="86" t="s">
        <v>4</v>
      </c>
      <c r="B11" s="86" t="s">
        <v>5</v>
      </c>
      <c r="C11" s="89" t="s">
        <v>6</v>
      </c>
      <c r="D11" s="90"/>
      <c r="E11" s="91"/>
      <c r="F11" s="92" t="s">
        <v>10</v>
      </c>
      <c r="G11" s="97" t="s">
        <v>11</v>
      </c>
      <c r="H11" s="100" t="s">
        <v>12</v>
      </c>
      <c r="I11" s="101"/>
      <c r="J11" s="105" t="s">
        <v>18</v>
      </c>
      <c r="K11" s="106"/>
      <c r="L11" s="106"/>
      <c r="M11" s="106"/>
      <c r="N11" s="106"/>
      <c r="O11" s="106"/>
      <c r="P11" s="107"/>
      <c r="Q11" s="86" t="s">
        <v>23</v>
      </c>
      <c r="R11" s="105" t="s">
        <v>3</v>
      </c>
      <c r="S11" s="106"/>
      <c r="T11" s="106"/>
      <c r="U11" s="107"/>
      <c r="V11" s="8"/>
      <c r="W11" s="8"/>
      <c r="X11" s="8"/>
      <c r="Y11" s="8"/>
      <c r="Z11" s="8"/>
      <c r="AA11" s="8"/>
      <c r="AB11" s="8"/>
    </row>
    <row r="12" spans="1:28" ht="27" customHeight="1">
      <c r="A12" s="87"/>
      <c r="B12" s="87"/>
      <c r="C12" s="86" t="s">
        <v>7</v>
      </c>
      <c r="D12" s="86" t="s">
        <v>8</v>
      </c>
      <c r="E12" s="92" t="s">
        <v>9</v>
      </c>
      <c r="F12" s="93"/>
      <c r="G12" s="98"/>
      <c r="H12" s="102"/>
      <c r="I12" s="103"/>
      <c r="J12" s="95" t="s">
        <v>15</v>
      </c>
      <c r="K12" s="105" t="s">
        <v>17</v>
      </c>
      <c r="L12" s="107"/>
      <c r="M12" s="95" t="s">
        <v>19</v>
      </c>
      <c r="N12" s="95" t="s">
        <v>20</v>
      </c>
      <c r="O12" s="86" t="s">
        <v>21</v>
      </c>
      <c r="P12" s="92" t="s">
        <v>22</v>
      </c>
      <c r="Q12" s="87"/>
      <c r="R12" s="95" t="s">
        <v>24</v>
      </c>
      <c r="S12" s="95" t="s">
        <v>25</v>
      </c>
      <c r="T12" s="95" t="s">
        <v>26</v>
      </c>
      <c r="U12" s="95" t="s">
        <v>27</v>
      </c>
      <c r="V12" s="8"/>
      <c r="W12" s="8"/>
      <c r="X12" s="8"/>
      <c r="Y12" s="8"/>
      <c r="Z12" s="8"/>
      <c r="AA12" s="8"/>
      <c r="AB12" s="8"/>
    </row>
    <row r="13" spans="1:28" ht="292.5" customHeight="1">
      <c r="A13" s="88"/>
      <c r="B13" s="88"/>
      <c r="C13" s="88"/>
      <c r="D13" s="88"/>
      <c r="E13" s="94"/>
      <c r="F13" s="94"/>
      <c r="G13" s="99"/>
      <c r="H13" s="71" t="s">
        <v>13</v>
      </c>
      <c r="I13" s="9" t="s">
        <v>14</v>
      </c>
      <c r="J13" s="96"/>
      <c r="K13" s="10" t="s">
        <v>13</v>
      </c>
      <c r="L13" s="9" t="s">
        <v>16</v>
      </c>
      <c r="M13" s="96"/>
      <c r="N13" s="96"/>
      <c r="O13" s="88"/>
      <c r="P13" s="94"/>
      <c r="Q13" s="88"/>
      <c r="R13" s="96"/>
      <c r="S13" s="96"/>
      <c r="T13" s="96"/>
      <c r="U13" s="96"/>
      <c r="V13" s="8"/>
      <c r="W13" s="8"/>
      <c r="X13" s="8"/>
      <c r="Y13" s="8"/>
      <c r="Z13" s="8"/>
      <c r="AA13" s="8"/>
      <c r="AB13" s="8"/>
    </row>
    <row r="14" spans="1:28" s="13" customFormat="1" ht="33.75" customHeight="1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  <c r="U14" s="11">
        <v>21</v>
      </c>
      <c r="V14" s="12"/>
      <c r="W14" s="12"/>
      <c r="X14" s="12"/>
      <c r="Y14" s="12"/>
      <c r="Z14" s="12"/>
      <c r="AA14" s="12"/>
      <c r="AB14" s="12"/>
    </row>
    <row r="15" spans="1:21" s="13" customFormat="1" ht="36.75" customHeight="1">
      <c r="A15" s="14" t="s">
        <v>123</v>
      </c>
      <c r="B15" s="30">
        <v>5569</v>
      </c>
      <c r="C15" s="5">
        <v>6830</v>
      </c>
      <c r="D15" s="5"/>
      <c r="E15" s="5">
        <f>SUM(C15:D15)</f>
        <v>6830</v>
      </c>
      <c r="F15" s="5">
        <f>B15+E15</f>
        <v>12399</v>
      </c>
      <c r="G15" s="5">
        <v>8814</v>
      </c>
      <c r="H15" s="5">
        <f>F15-G15</f>
        <v>3585</v>
      </c>
      <c r="I15" s="5">
        <v>293</v>
      </c>
      <c r="J15" s="5">
        <v>32</v>
      </c>
      <c r="K15" s="5">
        <v>2338</v>
      </c>
      <c r="L15" s="5">
        <v>2071</v>
      </c>
      <c r="M15" s="5">
        <v>5940</v>
      </c>
      <c r="N15" s="5">
        <v>496</v>
      </c>
      <c r="O15" s="5">
        <v>8</v>
      </c>
      <c r="P15" s="5">
        <f>J15+K15+M15+N15+O15</f>
        <v>8814</v>
      </c>
      <c r="Q15" s="5">
        <v>44</v>
      </c>
      <c r="R15" s="5">
        <v>4050</v>
      </c>
      <c r="S15" s="5">
        <v>1511</v>
      </c>
      <c r="T15" s="5">
        <v>820</v>
      </c>
      <c r="U15" s="5">
        <v>2433</v>
      </c>
    </row>
    <row r="16" spans="1:22" ht="35.25" customHeight="1">
      <c r="A16" s="15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13"/>
    </row>
    <row r="19" spans="1:17" ht="18">
      <c r="A19" s="58" t="s">
        <v>126</v>
      </c>
      <c r="Q19" s="59" t="s">
        <v>54</v>
      </c>
    </row>
    <row r="20" spans="1:17" ht="18">
      <c r="A20" s="58" t="s">
        <v>125</v>
      </c>
      <c r="Q20" s="58" t="s">
        <v>55</v>
      </c>
    </row>
    <row r="21" ht="15.75">
      <c r="Q21" s="7"/>
    </row>
  </sheetData>
  <sheetProtection/>
  <mergeCells count="23">
    <mergeCell ref="G7:O7"/>
    <mergeCell ref="U12:U13"/>
    <mergeCell ref="Q11:Q13"/>
    <mergeCell ref="R12:R13"/>
    <mergeCell ref="S12:S13"/>
    <mergeCell ref="T12:T13"/>
    <mergeCell ref="R11:U11"/>
    <mergeCell ref="J12:J13"/>
    <mergeCell ref="K12:L12"/>
    <mergeCell ref="J11:P11"/>
    <mergeCell ref="M12:M13"/>
    <mergeCell ref="N12:N13"/>
    <mergeCell ref="O12:O13"/>
    <mergeCell ref="P12:P13"/>
    <mergeCell ref="G11:G13"/>
    <mergeCell ref="H11:I12"/>
    <mergeCell ref="A11:A13"/>
    <mergeCell ref="B11:B13"/>
    <mergeCell ref="C11:E11"/>
    <mergeCell ref="F11:F13"/>
    <mergeCell ref="C12:C13"/>
    <mergeCell ref="D12:D13"/>
    <mergeCell ref="E12:E13"/>
  </mergeCells>
  <printOptions horizontalCentered="1" verticalCentered="1"/>
  <pageMargins left="0" right="0" top="0.2362204724409449" bottom="0" header="0" footer="0"/>
  <pageSetup horizontalDpi="600" verticalDpi="600" orientation="landscape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5.140625" style="1" customWidth="1"/>
    <col min="3" max="3" width="7.28125" style="1" customWidth="1"/>
    <col min="4" max="4" width="6.140625" style="1" customWidth="1"/>
    <col min="5" max="5" width="7.421875" style="1" customWidth="1"/>
    <col min="6" max="6" width="6.57421875" style="1" customWidth="1"/>
    <col min="7" max="7" width="6.00390625" style="1" customWidth="1"/>
    <col min="8" max="8" width="8.00390625" style="1" customWidth="1"/>
    <col min="9" max="10" width="7.7109375" style="1" customWidth="1"/>
    <col min="11" max="11" width="6.7109375" style="1" customWidth="1"/>
    <col min="12" max="12" width="7.421875" style="1" customWidth="1"/>
    <col min="13" max="13" width="8.140625" style="1" customWidth="1"/>
    <col min="14" max="14" width="7.28125" style="1" customWidth="1"/>
    <col min="15" max="15" width="6.28125" style="1" customWidth="1"/>
    <col min="16" max="16" width="8.140625" style="1" customWidth="1"/>
    <col min="17" max="17" width="7.00390625" style="1" customWidth="1"/>
    <col min="18" max="18" width="5.57421875" style="1" customWidth="1"/>
    <col min="19" max="19" width="6.28125" style="1" customWidth="1"/>
    <col min="20" max="20" width="8.00390625" style="1" customWidth="1"/>
    <col min="21" max="21" width="7.00390625" style="1" customWidth="1"/>
    <col min="22" max="22" width="5.57421875" style="1" customWidth="1"/>
    <col min="23" max="23" width="7.00390625" style="1" customWidth="1"/>
    <col min="24" max="24" width="7.7109375" style="1" customWidth="1"/>
    <col min="25" max="25" width="7.00390625" style="1" customWidth="1"/>
    <col min="26" max="16384" width="9.140625" style="1" customWidth="1"/>
  </cols>
  <sheetData>
    <row r="1" spans="1:6" ht="18">
      <c r="A1" s="60"/>
      <c r="B1" s="59" t="s">
        <v>0</v>
      </c>
      <c r="C1" s="59"/>
      <c r="D1" s="59"/>
      <c r="E1" s="60"/>
      <c r="F1" s="60"/>
    </row>
    <row r="2" spans="1:6" ht="18">
      <c r="A2" s="60"/>
      <c r="B2" s="59" t="s">
        <v>1</v>
      </c>
      <c r="C2" s="59"/>
      <c r="D2" s="59"/>
      <c r="E2" s="60"/>
      <c r="F2" s="60"/>
    </row>
    <row r="3" spans="1:6" ht="18">
      <c r="A3" s="60"/>
      <c r="B3" s="59" t="s">
        <v>2</v>
      </c>
      <c r="C3" s="59"/>
      <c r="D3" s="59"/>
      <c r="E3" s="60"/>
      <c r="F3" s="60"/>
    </row>
    <row r="6" spans="6:19" ht="18">
      <c r="F6" s="3"/>
      <c r="H6" s="61"/>
      <c r="I6" s="61" t="s">
        <v>81</v>
      </c>
      <c r="J6" s="61"/>
      <c r="K6" s="61"/>
      <c r="L6" s="61"/>
      <c r="M6" s="61"/>
      <c r="N6" s="60"/>
      <c r="O6" s="60"/>
      <c r="P6" s="60"/>
      <c r="Q6" s="60"/>
      <c r="R6" s="60"/>
      <c r="S6" s="60"/>
    </row>
    <row r="7" spans="7:19" ht="18">
      <c r="G7" s="3"/>
      <c r="H7" s="61"/>
      <c r="I7" s="61" t="s">
        <v>127</v>
      </c>
      <c r="J7" s="61"/>
      <c r="K7" s="61"/>
      <c r="L7" s="61"/>
      <c r="M7" s="61"/>
      <c r="N7" s="60"/>
      <c r="O7" s="60"/>
      <c r="P7" s="60"/>
      <c r="Q7" s="60"/>
      <c r="R7" s="60"/>
      <c r="S7" s="60"/>
    </row>
    <row r="8" spans="7:19" ht="18">
      <c r="G8" s="3"/>
      <c r="H8" s="104" t="s">
        <v>191</v>
      </c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</row>
    <row r="9" spans="6:23" ht="18">
      <c r="F9" s="3"/>
      <c r="G9" s="3"/>
      <c r="H9" s="61"/>
      <c r="I9" s="61"/>
      <c r="J9" s="61"/>
      <c r="K9" s="61"/>
      <c r="L9" s="61"/>
      <c r="M9" s="61"/>
      <c r="N9" s="60"/>
      <c r="O9" s="60"/>
      <c r="P9" s="60"/>
      <c r="Q9" s="60"/>
      <c r="R9" s="60"/>
      <c r="S9" s="61"/>
      <c r="W9" s="61" t="s">
        <v>150</v>
      </c>
    </row>
    <row r="10" ht="21" customHeight="1"/>
    <row r="11" spans="1:25" ht="29.25" customHeight="1">
      <c r="A11" s="114" t="s">
        <v>146</v>
      </c>
      <c r="B11" s="114" t="s">
        <v>5</v>
      </c>
      <c r="C11" s="108" t="s">
        <v>128</v>
      </c>
      <c r="D11" s="119" t="s">
        <v>60</v>
      </c>
      <c r="E11" s="108" t="s">
        <v>84</v>
      </c>
      <c r="F11" s="111" t="s">
        <v>148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08" t="s">
        <v>12</v>
      </c>
    </row>
    <row r="12" spans="1:25" ht="26.25" customHeight="1">
      <c r="A12" s="115"/>
      <c r="B12" s="115"/>
      <c r="C12" s="109"/>
      <c r="D12" s="120"/>
      <c r="E12" s="109"/>
      <c r="F12" s="108" t="s">
        <v>129</v>
      </c>
      <c r="G12" s="108" t="s">
        <v>130</v>
      </c>
      <c r="H12" s="111" t="s">
        <v>92</v>
      </c>
      <c r="I12" s="112"/>
      <c r="J12" s="112"/>
      <c r="K12" s="113"/>
      <c r="L12" s="111" t="s">
        <v>147</v>
      </c>
      <c r="M12" s="112"/>
      <c r="N12" s="112"/>
      <c r="O12" s="112"/>
      <c r="P12" s="112"/>
      <c r="Q12" s="112"/>
      <c r="R12" s="112"/>
      <c r="S12" s="112"/>
      <c r="T12" s="112"/>
      <c r="U12" s="112"/>
      <c r="V12" s="113"/>
      <c r="W12" s="114" t="s">
        <v>21</v>
      </c>
      <c r="X12" s="117" t="s">
        <v>143</v>
      </c>
      <c r="Y12" s="109"/>
    </row>
    <row r="13" spans="1:25" ht="156.75" customHeight="1">
      <c r="A13" s="116"/>
      <c r="B13" s="116"/>
      <c r="C13" s="110"/>
      <c r="D13" s="121"/>
      <c r="E13" s="110"/>
      <c r="F13" s="110"/>
      <c r="G13" s="110"/>
      <c r="H13" s="4" t="s">
        <v>131</v>
      </c>
      <c r="I13" s="4" t="s">
        <v>132</v>
      </c>
      <c r="J13" s="4" t="s">
        <v>133</v>
      </c>
      <c r="K13" s="73" t="s">
        <v>134</v>
      </c>
      <c r="L13" s="4" t="s">
        <v>135</v>
      </c>
      <c r="M13" s="4" t="s">
        <v>136</v>
      </c>
      <c r="N13" s="4" t="s">
        <v>137</v>
      </c>
      <c r="O13" s="74" t="s">
        <v>138</v>
      </c>
      <c r="P13" s="4" t="s">
        <v>139</v>
      </c>
      <c r="Q13" s="4" t="s">
        <v>140</v>
      </c>
      <c r="R13" s="74" t="s">
        <v>138</v>
      </c>
      <c r="S13" s="4" t="s">
        <v>141</v>
      </c>
      <c r="T13" s="4" t="s">
        <v>142</v>
      </c>
      <c r="U13" s="4" t="s">
        <v>50</v>
      </c>
      <c r="V13" s="74" t="s">
        <v>138</v>
      </c>
      <c r="W13" s="122"/>
      <c r="X13" s="118"/>
      <c r="Y13" s="110"/>
    </row>
    <row r="14" spans="1:25" ht="15">
      <c r="A14" s="43"/>
      <c r="B14" s="43">
        <v>1</v>
      </c>
      <c r="C14" s="43">
        <v>2</v>
      </c>
      <c r="D14" s="43">
        <v>3</v>
      </c>
      <c r="E14" s="43">
        <v>4</v>
      </c>
      <c r="F14" s="43">
        <v>5</v>
      </c>
      <c r="G14" s="43">
        <v>6</v>
      </c>
      <c r="H14" s="43">
        <v>7</v>
      </c>
      <c r="I14" s="43">
        <v>8</v>
      </c>
      <c r="J14" s="43">
        <v>9</v>
      </c>
      <c r="K14" s="43">
        <v>10</v>
      </c>
      <c r="L14" s="43">
        <v>11</v>
      </c>
      <c r="M14" s="43">
        <v>12</v>
      </c>
      <c r="N14" s="43">
        <v>13</v>
      </c>
      <c r="O14" s="43">
        <v>14</v>
      </c>
      <c r="P14" s="43">
        <v>15</v>
      </c>
      <c r="Q14" s="62">
        <v>16</v>
      </c>
      <c r="R14" s="62">
        <v>17</v>
      </c>
      <c r="S14" s="62">
        <v>18</v>
      </c>
      <c r="T14" s="62">
        <v>19</v>
      </c>
      <c r="U14" s="62">
        <v>20</v>
      </c>
      <c r="V14" s="62">
        <v>21</v>
      </c>
      <c r="W14" s="62">
        <v>22</v>
      </c>
      <c r="X14" s="62">
        <v>23</v>
      </c>
      <c r="Y14" s="62">
        <v>24</v>
      </c>
    </row>
    <row r="15" spans="1:25" ht="19.5" customHeight="1">
      <c r="A15" s="2" t="s">
        <v>123</v>
      </c>
      <c r="B15" s="40"/>
      <c r="C15" s="40"/>
      <c r="D15" s="40">
        <f>SUM(B15:C15)</f>
        <v>0</v>
      </c>
      <c r="E15" s="40"/>
      <c r="F15" s="40"/>
      <c r="G15" s="40"/>
      <c r="H15" s="40"/>
      <c r="I15" s="40"/>
      <c r="J15" s="40"/>
      <c r="K15" s="40">
        <f>SUM(H15:J15)</f>
        <v>0</v>
      </c>
      <c r="L15" s="40"/>
      <c r="M15" s="40"/>
      <c r="N15" s="40"/>
      <c r="O15" s="40">
        <f>SUM(L15:N15)</f>
        <v>0</v>
      </c>
      <c r="P15" s="40"/>
      <c r="Q15" s="40"/>
      <c r="R15" s="16">
        <f>SUM(P15:Q15)</f>
        <v>0</v>
      </c>
      <c r="S15" s="40"/>
      <c r="T15" s="40"/>
      <c r="U15" s="40"/>
      <c r="V15" s="40">
        <f>SUM(S15:U15)</f>
        <v>0</v>
      </c>
      <c r="W15" s="40"/>
      <c r="X15" s="42">
        <f>G15+K15+F15</f>
        <v>0</v>
      </c>
      <c r="Y15" s="40"/>
    </row>
    <row r="16" spans="1:25" ht="19.5" customHeight="1">
      <c r="A16" s="43" t="s">
        <v>9</v>
      </c>
      <c r="B16" s="42">
        <v>65</v>
      </c>
      <c r="C16" s="42">
        <v>71</v>
      </c>
      <c r="D16" s="42">
        <f>SUM(B16:C16)</f>
        <v>136</v>
      </c>
      <c r="E16" s="42">
        <v>90</v>
      </c>
      <c r="F16" s="42">
        <v>2</v>
      </c>
      <c r="G16" s="42">
        <v>70</v>
      </c>
      <c r="H16" s="42">
        <v>7</v>
      </c>
      <c r="I16" s="42">
        <v>3</v>
      </c>
      <c r="J16" s="42"/>
      <c r="K16" s="42">
        <f>SUM(H16:J16)</f>
        <v>10</v>
      </c>
      <c r="L16" s="42"/>
      <c r="M16" s="42">
        <v>4</v>
      </c>
      <c r="N16" s="42"/>
      <c r="O16" s="42">
        <f>SUM(L16:N16)</f>
        <v>4</v>
      </c>
      <c r="P16" s="42"/>
      <c r="Q16" s="42">
        <v>1</v>
      </c>
      <c r="R16" s="42">
        <f>SUM(P16:Q16)</f>
        <v>1</v>
      </c>
      <c r="S16" s="42">
        <v>2</v>
      </c>
      <c r="T16" s="42"/>
      <c r="U16" s="42"/>
      <c r="V16" s="42">
        <f>SUM(S16:U16)</f>
        <v>2</v>
      </c>
      <c r="W16" s="42">
        <v>1</v>
      </c>
      <c r="X16" s="42">
        <v>90</v>
      </c>
      <c r="Y16" s="40">
        <f>D16-X16</f>
        <v>46</v>
      </c>
    </row>
    <row r="19" spans="1:20" ht="18">
      <c r="A19" s="58" t="s">
        <v>126</v>
      </c>
      <c r="T19" s="60" t="s">
        <v>54</v>
      </c>
    </row>
    <row r="20" spans="1:20" ht="18">
      <c r="A20" s="58" t="s">
        <v>125</v>
      </c>
      <c r="B20" s="60"/>
      <c r="C20" s="60"/>
      <c r="D20" s="60"/>
      <c r="E20" s="60"/>
      <c r="T20" s="60" t="s">
        <v>119</v>
      </c>
    </row>
    <row r="21" spans="2:5" ht="18">
      <c r="B21" s="60"/>
      <c r="C21" s="60"/>
      <c r="D21" s="60"/>
      <c r="E21" s="60"/>
    </row>
    <row r="26" spans="2:4" ht="14.25">
      <c r="B26" s="39"/>
      <c r="C26" s="39"/>
      <c r="D26" s="39"/>
    </row>
    <row r="27" spans="2:4" ht="14.25">
      <c r="B27" s="39"/>
      <c r="C27" s="39"/>
      <c r="D27" s="39"/>
    </row>
  </sheetData>
  <sheetProtection/>
  <mergeCells count="14">
    <mergeCell ref="Y11:Y13"/>
    <mergeCell ref="F12:F13"/>
    <mergeCell ref="G12:G13"/>
    <mergeCell ref="H12:K12"/>
    <mergeCell ref="W12:W13"/>
    <mergeCell ref="H8:S8"/>
    <mergeCell ref="E11:E13"/>
    <mergeCell ref="L12:V12"/>
    <mergeCell ref="F11:X11"/>
    <mergeCell ref="A11:A13"/>
    <mergeCell ref="X12:X13"/>
    <mergeCell ref="B11:B13"/>
    <mergeCell ref="C11:C13"/>
    <mergeCell ref="D11:D1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1.7109375" style="6" customWidth="1"/>
    <col min="2" max="16384" width="9.140625" style="6" customWidth="1"/>
  </cols>
  <sheetData>
    <row r="2" spans="1:8" ht="18">
      <c r="A2" s="7"/>
      <c r="B2" s="7"/>
      <c r="C2" s="7"/>
      <c r="D2" s="7"/>
      <c r="E2" s="7"/>
      <c r="H2" s="59" t="s">
        <v>29</v>
      </c>
    </row>
    <row r="3" spans="1:8" ht="18">
      <c r="A3" s="7"/>
      <c r="B3" s="7"/>
      <c r="C3" s="7"/>
      <c r="D3" s="7"/>
      <c r="E3" s="7"/>
      <c r="H3" s="59" t="s">
        <v>30</v>
      </c>
    </row>
    <row r="5" spans="2:6" ht="18">
      <c r="B5" s="59" t="s">
        <v>31</v>
      </c>
      <c r="C5" s="59"/>
      <c r="D5" s="59"/>
      <c r="E5" s="59"/>
      <c r="F5" s="58"/>
    </row>
    <row r="6" spans="2:6" ht="18">
      <c r="B6" s="59" t="s">
        <v>32</v>
      </c>
      <c r="C6" s="59"/>
      <c r="D6" s="59"/>
      <c r="E6" s="59"/>
      <c r="F6" s="58"/>
    </row>
    <row r="7" spans="2:11" ht="18">
      <c r="B7" s="58"/>
      <c r="C7" s="58"/>
      <c r="D7" s="59"/>
      <c r="E7" s="59"/>
      <c r="F7" s="58"/>
      <c r="G7" s="7"/>
      <c r="H7" s="7"/>
      <c r="J7" s="7"/>
      <c r="K7" s="7"/>
    </row>
    <row r="8" spans="5:14" ht="15.75" customHeight="1">
      <c r="E8" s="7"/>
      <c r="F8" s="104" t="s">
        <v>191</v>
      </c>
      <c r="G8" s="104"/>
      <c r="H8" s="104"/>
      <c r="I8" s="104"/>
      <c r="J8" s="104"/>
      <c r="K8" s="104"/>
      <c r="L8" s="104"/>
      <c r="M8" s="104"/>
      <c r="N8" s="104"/>
    </row>
    <row r="9" spans="4:17" ht="18">
      <c r="D9" s="7"/>
      <c r="E9" s="7"/>
      <c r="F9" s="7"/>
      <c r="G9" s="7"/>
      <c r="H9" s="7"/>
      <c r="I9" s="7"/>
      <c r="J9" s="7"/>
      <c r="K9" s="7"/>
      <c r="Q9" s="63" t="s">
        <v>151</v>
      </c>
    </row>
    <row r="10" ht="15.75">
      <c r="P10" s="41"/>
    </row>
    <row r="11" ht="15" hidden="1"/>
    <row r="12" ht="15" hidden="1"/>
    <row r="13" ht="15" hidden="1"/>
    <row r="14" ht="15" hidden="1"/>
    <row r="15" ht="15.75" hidden="1">
      <c r="P15" s="7" t="s">
        <v>53</v>
      </c>
    </row>
    <row r="16" ht="15" hidden="1"/>
    <row r="17" spans="1:18" ht="23.25" customHeight="1">
      <c r="A17" s="86" t="s">
        <v>33</v>
      </c>
      <c r="B17" s="95" t="s">
        <v>34</v>
      </c>
      <c r="C17" s="95" t="s">
        <v>35</v>
      </c>
      <c r="D17" s="86" t="s">
        <v>36</v>
      </c>
      <c r="E17" s="95" t="s">
        <v>37</v>
      </c>
      <c r="F17" s="95" t="s">
        <v>38</v>
      </c>
      <c r="G17" s="86" t="s">
        <v>39</v>
      </c>
      <c r="H17" s="86" t="s">
        <v>40</v>
      </c>
      <c r="I17" s="86" t="s">
        <v>41</v>
      </c>
      <c r="J17" s="105" t="s">
        <v>49</v>
      </c>
      <c r="K17" s="106"/>
      <c r="L17" s="106"/>
      <c r="M17" s="106"/>
      <c r="N17" s="106"/>
      <c r="O17" s="106"/>
      <c r="P17" s="107"/>
      <c r="Q17" s="95" t="s">
        <v>51</v>
      </c>
      <c r="R17" s="95" t="s">
        <v>52</v>
      </c>
    </row>
    <row r="18" spans="1:18" ht="22.5" customHeight="1">
      <c r="A18" s="87"/>
      <c r="B18" s="123"/>
      <c r="C18" s="123"/>
      <c r="D18" s="87"/>
      <c r="E18" s="123"/>
      <c r="F18" s="123"/>
      <c r="G18" s="87"/>
      <c r="H18" s="87"/>
      <c r="I18" s="87"/>
      <c r="J18" s="95" t="s">
        <v>42</v>
      </c>
      <c r="K18" s="105" t="s">
        <v>48</v>
      </c>
      <c r="L18" s="106"/>
      <c r="M18" s="106"/>
      <c r="N18" s="106"/>
      <c r="O18" s="107"/>
      <c r="P18" s="95" t="s">
        <v>50</v>
      </c>
      <c r="Q18" s="123"/>
      <c r="R18" s="123"/>
    </row>
    <row r="19" spans="1:18" ht="218.25" customHeight="1">
      <c r="A19" s="88"/>
      <c r="B19" s="96"/>
      <c r="C19" s="96"/>
      <c r="D19" s="88"/>
      <c r="E19" s="96"/>
      <c r="F19" s="96"/>
      <c r="G19" s="88"/>
      <c r="H19" s="88"/>
      <c r="I19" s="88"/>
      <c r="J19" s="96"/>
      <c r="K19" s="75" t="s">
        <v>43</v>
      </c>
      <c r="L19" s="10" t="s">
        <v>44</v>
      </c>
      <c r="M19" s="10" t="s">
        <v>45</v>
      </c>
      <c r="N19" s="10" t="s">
        <v>46</v>
      </c>
      <c r="O19" s="10" t="s">
        <v>47</v>
      </c>
      <c r="P19" s="96"/>
      <c r="Q19" s="96"/>
      <c r="R19" s="96"/>
    </row>
    <row r="20" spans="1:18" ht="24.75" customHeight="1">
      <c r="A20" s="16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>
        <v>7</v>
      </c>
      <c r="I20" s="5">
        <v>8</v>
      </c>
      <c r="J20" s="5">
        <v>9</v>
      </c>
      <c r="K20" s="5">
        <v>10</v>
      </c>
      <c r="L20" s="5">
        <v>11</v>
      </c>
      <c r="M20" s="5">
        <v>12</v>
      </c>
      <c r="N20" s="5">
        <v>13</v>
      </c>
      <c r="O20" s="5">
        <v>14</v>
      </c>
      <c r="P20" s="5">
        <v>15</v>
      </c>
      <c r="Q20" s="5">
        <v>16</v>
      </c>
      <c r="R20" s="5">
        <v>17</v>
      </c>
    </row>
    <row r="21" spans="1:18" ht="30" customHeight="1">
      <c r="A21" s="17" t="s">
        <v>123</v>
      </c>
      <c r="B21" s="16">
        <v>4601</v>
      </c>
      <c r="C21" s="16">
        <v>27</v>
      </c>
      <c r="D21" s="16">
        <v>7</v>
      </c>
      <c r="E21" s="16">
        <v>837</v>
      </c>
      <c r="F21" s="16">
        <v>22</v>
      </c>
      <c r="G21" s="16">
        <v>1754</v>
      </c>
      <c r="H21" s="16">
        <v>4</v>
      </c>
      <c r="I21" s="16">
        <v>0</v>
      </c>
      <c r="J21" s="16">
        <v>2338</v>
      </c>
      <c r="K21" s="16">
        <v>2071</v>
      </c>
      <c r="L21" s="16">
        <v>318</v>
      </c>
      <c r="M21" s="16">
        <v>1093</v>
      </c>
      <c r="N21" s="16">
        <v>660</v>
      </c>
      <c r="O21" s="16">
        <v>9</v>
      </c>
      <c r="P21" s="16">
        <v>258</v>
      </c>
      <c r="Q21" s="16">
        <v>32</v>
      </c>
      <c r="R21" s="16">
        <v>8814</v>
      </c>
    </row>
    <row r="22" spans="1:18" ht="30" customHeight="1">
      <c r="A22" s="1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4" ht="18">
      <c r="A24" s="58" t="s">
        <v>126</v>
      </c>
    </row>
    <row r="25" spans="1:14" ht="18">
      <c r="A25" s="58" t="s">
        <v>125</v>
      </c>
      <c r="N25" s="59" t="s">
        <v>54</v>
      </c>
    </row>
    <row r="26" ht="18">
      <c r="N26" s="58" t="s">
        <v>55</v>
      </c>
    </row>
    <row r="27" ht="15.75">
      <c r="N27" s="7"/>
    </row>
  </sheetData>
  <sheetProtection/>
  <mergeCells count="16">
    <mergeCell ref="F8:N8"/>
    <mergeCell ref="G17:G19"/>
    <mergeCell ref="H17:H19"/>
    <mergeCell ref="Q17:Q19"/>
    <mergeCell ref="R17:R19"/>
    <mergeCell ref="I17:I19"/>
    <mergeCell ref="J18:J19"/>
    <mergeCell ref="K18:O18"/>
    <mergeCell ref="J17:P17"/>
    <mergeCell ref="P18:P19"/>
    <mergeCell ref="A17:A19"/>
    <mergeCell ref="B17:B19"/>
    <mergeCell ref="C17:C19"/>
    <mergeCell ref="D17:D19"/>
    <mergeCell ref="E17:E19"/>
    <mergeCell ref="F17:F19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geOrder="overThenDown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6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140625" defaultRowHeight="12.75"/>
  <cols>
    <col min="7" max="8" width="9.28125" style="0" bestFit="1" customWidth="1"/>
    <col min="9" max="9" width="8.57421875" style="0" customWidth="1"/>
    <col min="10" max="13" width="9.28125" style="0" bestFit="1" customWidth="1"/>
    <col min="15" max="24" width="9.28125" style="0" bestFit="1" customWidth="1"/>
    <col min="25" max="25" width="10.00390625" style="0" bestFit="1" customWidth="1"/>
    <col min="26" max="27" width="9.28125" style="0" bestFit="1" customWidth="1"/>
    <col min="29" max="29" width="9.28125" style="0" bestFit="1" customWidth="1"/>
  </cols>
  <sheetData>
    <row r="1" spans="1:30" ht="18">
      <c r="A1" s="47"/>
      <c r="B1" s="47"/>
      <c r="C1" s="47"/>
      <c r="D1" s="47"/>
      <c r="E1" s="47"/>
      <c r="F1" s="47"/>
      <c r="G1" s="47"/>
      <c r="H1" s="47"/>
      <c r="I1" s="47"/>
      <c r="J1" s="48"/>
      <c r="K1" s="48"/>
      <c r="L1" s="50"/>
      <c r="M1" s="48"/>
      <c r="N1" s="48"/>
      <c r="O1" s="48"/>
      <c r="P1" s="64" t="s">
        <v>29</v>
      </c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50"/>
    </row>
    <row r="2" spans="1:30" ht="18">
      <c r="A2" s="47"/>
      <c r="B2" s="47"/>
      <c r="C2" s="47"/>
      <c r="D2" s="47"/>
      <c r="E2" s="47"/>
      <c r="F2" s="47"/>
      <c r="G2" s="47"/>
      <c r="H2" s="47"/>
      <c r="I2" s="47"/>
      <c r="J2" s="50"/>
      <c r="K2" s="48"/>
      <c r="L2" s="48"/>
      <c r="M2" s="48"/>
      <c r="N2" s="48"/>
      <c r="O2" s="64" t="s">
        <v>158</v>
      </c>
      <c r="P2" s="48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50"/>
    </row>
    <row r="3" spans="1:30" ht="16.5">
      <c r="A3" s="47"/>
      <c r="B3" s="48"/>
      <c r="C3" s="48"/>
      <c r="D3" s="48"/>
      <c r="E3" s="48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50"/>
    </row>
    <row r="4" spans="1:30" ht="16.5">
      <c r="A4" s="47"/>
      <c r="B4" s="48" t="s">
        <v>31</v>
      </c>
      <c r="C4" s="48"/>
      <c r="D4" s="48"/>
      <c r="E4" s="48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50"/>
    </row>
    <row r="5" spans="1:30" ht="16.5">
      <c r="A5" s="47"/>
      <c r="B5" s="48"/>
      <c r="C5" s="48"/>
      <c r="D5" s="48"/>
      <c r="E5" s="48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50"/>
    </row>
    <row r="6" spans="1:30" ht="16.5">
      <c r="A6" s="47"/>
      <c r="B6" s="48"/>
      <c r="C6" s="48"/>
      <c r="D6" s="48"/>
      <c r="E6" s="48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50"/>
    </row>
    <row r="7" spans="1:30" ht="16.5">
      <c r="A7" s="47"/>
      <c r="B7" s="48"/>
      <c r="C7" s="48"/>
      <c r="D7" s="48"/>
      <c r="E7" s="48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50"/>
    </row>
    <row r="8" spans="1:30" ht="16.5">
      <c r="A8" s="47"/>
      <c r="B8" s="48"/>
      <c r="C8" s="48"/>
      <c r="D8" s="48"/>
      <c r="E8" s="48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50"/>
    </row>
    <row r="9" spans="1:30" ht="18">
      <c r="A9" s="47"/>
      <c r="B9" s="47"/>
      <c r="C9" s="47"/>
      <c r="D9" s="47" t="s">
        <v>159</v>
      </c>
      <c r="E9" s="47"/>
      <c r="F9" s="47"/>
      <c r="G9" s="47"/>
      <c r="H9" s="47"/>
      <c r="I9" s="47"/>
      <c r="J9" s="144" t="s">
        <v>193</v>
      </c>
      <c r="K9" s="145"/>
      <c r="L9" s="145"/>
      <c r="M9" s="145"/>
      <c r="N9" s="145"/>
      <c r="O9" s="145"/>
      <c r="P9" s="145"/>
      <c r="Q9" s="145"/>
      <c r="R9" s="65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50"/>
    </row>
    <row r="10" spans="1:30" ht="16.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50"/>
    </row>
    <row r="11" spans="1:30" ht="18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8"/>
      <c r="Z11" s="64" t="s">
        <v>160</v>
      </c>
      <c r="AA11" s="47"/>
      <c r="AB11" s="47"/>
      <c r="AC11" s="47"/>
      <c r="AD11" s="50"/>
    </row>
    <row r="12" spans="1:30" ht="16.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50"/>
    </row>
    <row r="13" spans="1:30" ht="16.5">
      <c r="A13" s="130" t="s">
        <v>161</v>
      </c>
      <c r="B13" s="136" t="s">
        <v>162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8"/>
      <c r="R13" s="136" t="s">
        <v>163</v>
      </c>
      <c r="S13" s="137"/>
      <c r="T13" s="137"/>
      <c r="U13" s="137"/>
      <c r="V13" s="137"/>
      <c r="W13" s="137"/>
      <c r="X13" s="137"/>
      <c r="Y13" s="137"/>
      <c r="Z13" s="138"/>
      <c r="AA13" s="127" t="s">
        <v>164</v>
      </c>
      <c r="AB13" s="124" t="s">
        <v>165</v>
      </c>
      <c r="AC13" s="127" t="s">
        <v>166</v>
      </c>
      <c r="AD13" s="50"/>
    </row>
    <row r="14" spans="1:30" ht="16.5">
      <c r="A14" s="134"/>
      <c r="B14" s="130" t="s">
        <v>58</v>
      </c>
      <c r="C14" s="127" t="s">
        <v>180</v>
      </c>
      <c r="D14" s="133" t="s">
        <v>60</v>
      </c>
      <c r="E14" s="127" t="s">
        <v>167</v>
      </c>
      <c r="F14" s="133" t="s">
        <v>82</v>
      </c>
      <c r="G14" s="136" t="s">
        <v>168</v>
      </c>
      <c r="H14" s="137"/>
      <c r="I14" s="137"/>
      <c r="J14" s="137"/>
      <c r="K14" s="137"/>
      <c r="L14" s="137"/>
      <c r="M14" s="137"/>
      <c r="N14" s="137"/>
      <c r="O14" s="137"/>
      <c r="P14" s="138"/>
      <c r="Q14" s="130" t="s">
        <v>169</v>
      </c>
      <c r="R14" s="130" t="s">
        <v>170</v>
      </c>
      <c r="S14" s="127" t="s">
        <v>77</v>
      </c>
      <c r="T14" s="133" t="s">
        <v>60</v>
      </c>
      <c r="U14" s="127" t="s">
        <v>83</v>
      </c>
      <c r="V14" s="136" t="s">
        <v>84</v>
      </c>
      <c r="W14" s="137"/>
      <c r="X14" s="137"/>
      <c r="Y14" s="138"/>
      <c r="Z14" s="133" t="s">
        <v>171</v>
      </c>
      <c r="AA14" s="128"/>
      <c r="AB14" s="125"/>
      <c r="AC14" s="128"/>
      <c r="AD14" s="50"/>
    </row>
    <row r="15" spans="1:30" ht="16.5">
      <c r="A15" s="134"/>
      <c r="B15" s="131"/>
      <c r="C15" s="128"/>
      <c r="D15" s="125"/>
      <c r="E15" s="128"/>
      <c r="F15" s="125"/>
      <c r="G15" s="127" t="s">
        <v>51</v>
      </c>
      <c r="H15" s="136" t="s">
        <v>49</v>
      </c>
      <c r="I15" s="137"/>
      <c r="J15" s="137"/>
      <c r="K15" s="137"/>
      <c r="L15" s="138"/>
      <c r="M15" s="127" t="s">
        <v>172</v>
      </c>
      <c r="N15" s="127" t="s">
        <v>173</v>
      </c>
      <c r="O15" s="130" t="s">
        <v>174</v>
      </c>
      <c r="P15" s="133" t="s">
        <v>22</v>
      </c>
      <c r="Q15" s="131"/>
      <c r="R15" s="131"/>
      <c r="S15" s="128"/>
      <c r="T15" s="125"/>
      <c r="U15" s="128"/>
      <c r="V15" s="127" t="s">
        <v>175</v>
      </c>
      <c r="W15" s="127" t="s">
        <v>163</v>
      </c>
      <c r="X15" s="124" t="s">
        <v>176</v>
      </c>
      <c r="Y15" s="141" t="s">
        <v>177</v>
      </c>
      <c r="Z15" s="125"/>
      <c r="AA15" s="128"/>
      <c r="AB15" s="125"/>
      <c r="AC15" s="128"/>
      <c r="AD15" s="50"/>
    </row>
    <row r="16" spans="1:30" ht="16.5">
      <c r="A16" s="134"/>
      <c r="B16" s="131"/>
      <c r="C16" s="128"/>
      <c r="D16" s="125"/>
      <c r="E16" s="128"/>
      <c r="F16" s="125"/>
      <c r="G16" s="128"/>
      <c r="H16" s="127" t="s">
        <v>42</v>
      </c>
      <c r="I16" s="136" t="s">
        <v>178</v>
      </c>
      <c r="J16" s="137"/>
      <c r="K16" s="137"/>
      <c r="L16" s="138"/>
      <c r="M16" s="128"/>
      <c r="N16" s="128"/>
      <c r="O16" s="131"/>
      <c r="P16" s="125"/>
      <c r="Q16" s="131"/>
      <c r="R16" s="131"/>
      <c r="S16" s="128"/>
      <c r="T16" s="125"/>
      <c r="U16" s="128"/>
      <c r="V16" s="128"/>
      <c r="W16" s="128"/>
      <c r="X16" s="139"/>
      <c r="Y16" s="142"/>
      <c r="Z16" s="125"/>
      <c r="AA16" s="128"/>
      <c r="AB16" s="125"/>
      <c r="AC16" s="128"/>
      <c r="AD16" s="50"/>
    </row>
    <row r="17" spans="1:30" ht="132.75">
      <c r="A17" s="135"/>
      <c r="B17" s="132"/>
      <c r="C17" s="129"/>
      <c r="D17" s="126"/>
      <c r="E17" s="129"/>
      <c r="F17" s="126"/>
      <c r="G17" s="129"/>
      <c r="H17" s="129"/>
      <c r="I17" s="76" t="s">
        <v>43</v>
      </c>
      <c r="J17" s="51" t="s">
        <v>44</v>
      </c>
      <c r="K17" s="51" t="s">
        <v>45</v>
      </c>
      <c r="L17" s="51" t="s">
        <v>46</v>
      </c>
      <c r="M17" s="129"/>
      <c r="N17" s="129"/>
      <c r="O17" s="132"/>
      <c r="P17" s="126"/>
      <c r="Q17" s="132"/>
      <c r="R17" s="132"/>
      <c r="S17" s="129"/>
      <c r="T17" s="126"/>
      <c r="U17" s="129"/>
      <c r="V17" s="129"/>
      <c r="W17" s="129"/>
      <c r="X17" s="140"/>
      <c r="Y17" s="143"/>
      <c r="Z17" s="126"/>
      <c r="AA17" s="129"/>
      <c r="AB17" s="126"/>
      <c r="AC17" s="129"/>
      <c r="AD17" s="50"/>
    </row>
    <row r="18" spans="1:30" ht="16.5">
      <c r="A18" s="48"/>
      <c r="B18" s="52">
        <v>1</v>
      </c>
      <c r="C18" s="52">
        <v>2</v>
      </c>
      <c r="D18" s="52">
        <v>3</v>
      </c>
      <c r="E18" s="52">
        <v>4</v>
      </c>
      <c r="F18" s="52">
        <v>5</v>
      </c>
      <c r="G18" s="52">
        <v>6</v>
      </c>
      <c r="H18" s="52">
        <v>7</v>
      </c>
      <c r="I18" s="52">
        <v>8</v>
      </c>
      <c r="J18" s="52">
        <v>9</v>
      </c>
      <c r="K18" s="52">
        <v>10</v>
      </c>
      <c r="L18" s="52">
        <v>11</v>
      </c>
      <c r="M18" s="52">
        <v>12</v>
      </c>
      <c r="N18" s="52">
        <v>13</v>
      </c>
      <c r="O18" s="52">
        <v>14</v>
      </c>
      <c r="P18" s="52">
        <v>15</v>
      </c>
      <c r="Q18" s="52">
        <v>16</v>
      </c>
      <c r="R18" s="52">
        <v>17</v>
      </c>
      <c r="S18" s="52">
        <v>18</v>
      </c>
      <c r="T18" s="52">
        <v>19</v>
      </c>
      <c r="U18" s="52">
        <v>20</v>
      </c>
      <c r="V18" s="52">
        <v>21</v>
      </c>
      <c r="W18" s="52">
        <v>22</v>
      </c>
      <c r="X18" s="52">
        <v>23</v>
      </c>
      <c r="Y18" s="52">
        <v>24</v>
      </c>
      <c r="Z18" s="52">
        <v>25</v>
      </c>
      <c r="AA18" s="52">
        <v>26</v>
      </c>
      <c r="AB18" s="52">
        <v>27</v>
      </c>
      <c r="AC18" s="52">
        <v>28</v>
      </c>
      <c r="AD18" s="50"/>
    </row>
    <row r="19" spans="1:30" ht="16.5">
      <c r="A19" s="53">
        <v>1</v>
      </c>
      <c r="B19" s="54">
        <v>616</v>
      </c>
      <c r="C19" s="54">
        <v>706</v>
      </c>
      <c r="D19" s="52">
        <f aca="true" t="shared" si="0" ref="D19:D31">SUM(B19:C19)</f>
        <v>1322</v>
      </c>
      <c r="E19" s="54">
        <v>898</v>
      </c>
      <c r="F19" s="52">
        <f aca="true" t="shared" si="1" ref="F19:F31">D19-E19</f>
        <v>424</v>
      </c>
      <c r="G19" s="54">
        <v>2</v>
      </c>
      <c r="H19" s="54">
        <v>290</v>
      </c>
      <c r="I19" s="52">
        <f>J19+K19+L19</f>
        <v>266</v>
      </c>
      <c r="J19" s="54">
        <v>31</v>
      </c>
      <c r="K19" s="54">
        <v>142</v>
      </c>
      <c r="L19" s="54">
        <v>93</v>
      </c>
      <c r="M19" s="54">
        <v>559</v>
      </c>
      <c r="N19" s="54">
        <v>47</v>
      </c>
      <c r="O19" s="54"/>
      <c r="P19" s="52">
        <f>G19+H19+M19+N19+O19</f>
        <v>898</v>
      </c>
      <c r="Q19" s="54">
        <v>7</v>
      </c>
      <c r="R19" s="54">
        <v>80</v>
      </c>
      <c r="S19" s="54">
        <v>276</v>
      </c>
      <c r="T19" s="52">
        <f aca="true" t="shared" si="2" ref="T19:T31">SUM(R19:S19)</f>
        <v>356</v>
      </c>
      <c r="U19" s="54">
        <v>261</v>
      </c>
      <c r="V19" s="54">
        <v>898</v>
      </c>
      <c r="W19" s="54">
        <v>261</v>
      </c>
      <c r="X19" s="52">
        <f aca="true" t="shared" si="3" ref="X19:X31">SUM(V19:W19)</f>
        <v>1159</v>
      </c>
      <c r="Y19" s="55">
        <f aca="true" t="shared" si="4" ref="Y19:Y29">W19/3+V19</f>
        <v>985</v>
      </c>
      <c r="Z19" s="52">
        <f aca="true" t="shared" si="5" ref="Z19:Z31">T19-U19</f>
        <v>95</v>
      </c>
      <c r="AA19" s="54">
        <v>219</v>
      </c>
      <c r="AB19" s="52"/>
      <c r="AC19" s="56"/>
      <c r="AD19" s="50"/>
    </row>
    <row r="20" spans="1:30" ht="16.5">
      <c r="A20" s="53">
        <v>2</v>
      </c>
      <c r="B20" s="54">
        <v>481</v>
      </c>
      <c r="C20" s="54">
        <v>670</v>
      </c>
      <c r="D20" s="52">
        <f t="shared" si="0"/>
        <v>1151</v>
      </c>
      <c r="E20" s="54">
        <v>770</v>
      </c>
      <c r="F20" s="52">
        <f t="shared" si="1"/>
        <v>381</v>
      </c>
      <c r="G20" s="54">
        <v>3</v>
      </c>
      <c r="H20" s="54">
        <v>201</v>
      </c>
      <c r="I20" s="52">
        <f aca="true" t="shared" si="6" ref="I20:I30">J20+K20+L20</f>
        <v>192</v>
      </c>
      <c r="J20" s="54">
        <v>8</v>
      </c>
      <c r="K20" s="54">
        <v>99</v>
      </c>
      <c r="L20" s="54">
        <v>85</v>
      </c>
      <c r="M20" s="54">
        <v>524</v>
      </c>
      <c r="N20" s="54">
        <v>42</v>
      </c>
      <c r="O20" s="54"/>
      <c r="P20" s="52">
        <f aca="true" t="shared" si="7" ref="P20:P30">G20+H20+M20+N20+O20</f>
        <v>770</v>
      </c>
      <c r="Q20" s="54">
        <v>3</v>
      </c>
      <c r="R20" s="54">
        <v>61</v>
      </c>
      <c r="S20" s="54">
        <v>229</v>
      </c>
      <c r="T20" s="52">
        <f t="shared" si="2"/>
        <v>290</v>
      </c>
      <c r="U20" s="54">
        <v>209</v>
      </c>
      <c r="V20" s="54">
        <v>770</v>
      </c>
      <c r="W20" s="54">
        <v>209</v>
      </c>
      <c r="X20" s="52">
        <f t="shared" si="3"/>
        <v>979</v>
      </c>
      <c r="Y20" s="55">
        <f t="shared" si="4"/>
        <v>839.6666666666666</v>
      </c>
      <c r="Z20" s="52">
        <f t="shared" si="5"/>
        <v>81</v>
      </c>
      <c r="AA20" s="54">
        <v>152</v>
      </c>
      <c r="AB20" s="52"/>
      <c r="AC20" s="56"/>
      <c r="AD20" s="50"/>
    </row>
    <row r="21" spans="1:30" ht="16.5">
      <c r="A21" s="53">
        <v>3</v>
      </c>
      <c r="B21" s="54">
        <v>565</v>
      </c>
      <c r="C21" s="54">
        <v>723</v>
      </c>
      <c r="D21" s="52">
        <f t="shared" si="0"/>
        <v>1288</v>
      </c>
      <c r="E21" s="54">
        <v>873</v>
      </c>
      <c r="F21" s="52">
        <f t="shared" si="1"/>
        <v>415</v>
      </c>
      <c r="G21" s="54">
        <v>4</v>
      </c>
      <c r="H21" s="54">
        <v>219</v>
      </c>
      <c r="I21" s="52">
        <f t="shared" si="6"/>
        <v>197</v>
      </c>
      <c r="J21" s="54">
        <v>19</v>
      </c>
      <c r="K21" s="54">
        <v>121</v>
      </c>
      <c r="L21" s="54">
        <v>57</v>
      </c>
      <c r="M21" s="54">
        <v>609</v>
      </c>
      <c r="N21" s="54">
        <v>41</v>
      </c>
      <c r="O21" s="54"/>
      <c r="P21" s="52">
        <f t="shared" si="7"/>
        <v>873</v>
      </c>
      <c r="Q21" s="54">
        <v>5</v>
      </c>
      <c r="R21" s="54">
        <v>73</v>
      </c>
      <c r="S21" s="54">
        <v>261</v>
      </c>
      <c r="T21" s="52">
        <f t="shared" si="2"/>
        <v>334</v>
      </c>
      <c r="U21" s="54">
        <v>238</v>
      </c>
      <c r="V21" s="54">
        <v>873</v>
      </c>
      <c r="W21" s="54">
        <v>238</v>
      </c>
      <c r="X21" s="52">
        <f t="shared" si="3"/>
        <v>1111</v>
      </c>
      <c r="Y21" s="55">
        <f t="shared" si="4"/>
        <v>952.3333333333334</v>
      </c>
      <c r="Z21" s="52">
        <f t="shared" si="5"/>
        <v>96</v>
      </c>
      <c r="AA21" s="54">
        <v>216</v>
      </c>
      <c r="AB21" s="52"/>
      <c r="AC21" s="56"/>
      <c r="AD21" s="50"/>
    </row>
    <row r="22" spans="1:30" ht="16.5">
      <c r="A22" s="53">
        <v>4</v>
      </c>
      <c r="B22" s="54">
        <v>46</v>
      </c>
      <c r="C22" s="54">
        <v>201</v>
      </c>
      <c r="D22" s="52">
        <f t="shared" si="0"/>
        <v>247</v>
      </c>
      <c r="E22" s="54">
        <v>247</v>
      </c>
      <c r="F22" s="52">
        <v>0</v>
      </c>
      <c r="G22" s="54"/>
      <c r="H22" s="54">
        <v>114</v>
      </c>
      <c r="I22" s="52">
        <f t="shared" si="6"/>
        <v>113</v>
      </c>
      <c r="J22" s="54">
        <v>20</v>
      </c>
      <c r="K22" s="54">
        <v>66</v>
      </c>
      <c r="L22" s="54">
        <v>27</v>
      </c>
      <c r="M22" s="54">
        <v>126</v>
      </c>
      <c r="N22" s="54">
        <v>7</v>
      </c>
      <c r="O22" s="54" t="s">
        <v>184</v>
      </c>
      <c r="P22" s="52">
        <v>247</v>
      </c>
      <c r="Q22" s="54"/>
      <c r="R22" s="54"/>
      <c r="S22" s="54">
        <v>56</v>
      </c>
      <c r="T22" s="52">
        <f t="shared" si="2"/>
        <v>56</v>
      </c>
      <c r="U22" s="54">
        <v>56</v>
      </c>
      <c r="V22" s="54">
        <v>247</v>
      </c>
      <c r="W22" s="54">
        <v>56</v>
      </c>
      <c r="X22" s="52">
        <f t="shared" si="3"/>
        <v>303</v>
      </c>
      <c r="Y22" s="55">
        <f t="shared" si="4"/>
        <v>265.6666666666667</v>
      </c>
      <c r="Z22" s="52">
        <f t="shared" si="5"/>
        <v>0</v>
      </c>
      <c r="AA22" s="54">
        <v>47</v>
      </c>
      <c r="AB22" s="52"/>
      <c r="AC22" s="56"/>
      <c r="AD22" s="50"/>
    </row>
    <row r="23" spans="1:30" ht="16.5">
      <c r="A23" s="53">
        <v>5</v>
      </c>
      <c r="B23" s="54">
        <v>563</v>
      </c>
      <c r="C23" s="54">
        <v>722</v>
      </c>
      <c r="D23" s="52">
        <f t="shared" si="0"/>
        <v>1285</v>
      </c>
      <c r="E23" s="54">
        <v>901</v>
      </c>
      <c r="F23" s="52">
        <v>384</v>
      </c>
      <c r="G23" s="54">
        <v>1</v>
      </c>
      <c r="H23" s="54">
        <v>252</v>
      </c>
      <c r="I23" s="52">
        <f t="shared" si="6"/>
        <v>249</v>
      </c>
      <c r="J23" s="54">
        <v>29</v>
      </c>
      <c r="K23" s="54">
        <v>138</v>
      </c>
      <c r="L23" s="54">
        <v>82</v>
      </c>
      <c r="M23" s="54">
        <v>610</v>
      </c>
      <c r="N23" s="54">
        <v>38</v>
      </c>
      <c r="O23" s="54"/>
      <c r="P23" s="52">
        <f t="shared" si="7"/>
        <v>901</v>
      </c>
      <c r="Q23" s="54">
        <v>5</v>
      </c>
      <c r="R23" s="54">
        <v>74</v>
      </c>
      <c r="S23" s="54">
        <v>260</v>
      </c>
      <c r="T23" s="52">
        <f t="shared" si="2"/>
        <v>334</v>
      </c>
      <c r="U23" s="54">
        <v>217</v>
      </c>
      <c r="V23" s="54">
        <v>901</v>
      </c>
      <c r="W23" s="54">
        <v>217</v>
      </c>
      <c r="X23" s="52">
        <f t="shared" si="3"/>
        <v>1118</v>
      </c>
      <c r="Y23" s="55">
        <f t="shared" si="4"/>
        <v>973.3333333333334</v>
      </c>
      <c r="Z23" s="52">
        <f t="shared" si="5"/>
        <v>117</v>
      </c>
      <c r="AA23" s="54">
        <v>219</v>
      </c>
      <c r="AB23" s="52"/>
      <c r="AC23" s="56"/>
      <c r="AD23" s="50"/>
    </row>
    <row r="24" spans="1:30" ht="16.5">
      <c r="A24" s="53">
        <v>6</v>
      </c>
      <c r="B24" s="54">
        <v>458</v>
      </c>
      <c r="C24" s="54">
        <v>732</v>
      </c>
      <c r="D24" s="52">
        <f t="shared" si="0"/>
        <v>1190</v>
      </c>
      <c r="E24" s="54">
        <v>850</v>
      </c>
      <c r="F24" s="52">
        <v>340</v>
      </c>
      <c r="G24" s="54">
        <v>1</v>
      </c>
      <c r="H24" s="54">
        <v>236</v>
      </c>
      <c r="I24" s="52">
        <f t="shared" si="6"/>
        <v>227</v>
      </c>
      <c r="J24" s="54">
        <v>30</v>
      </c>
      <c r="K24" s="54">
        <v>117</v>
      </c>
      <c r="L24" s="54">
        <v>80</v>
      </c>
      <c r="M24" s="54">
        <v>553</v>
      </c>
      <c r="N24" s="54">
        <v>60</v>
      </c>
      <c r="O24" s="54"/>
      <c r="P24" s="52">
        <f t="shared" si="7"/>
        <v>850</v>
      </c>
      <c r="Q24" s="54">
        <v>4</v>
      </c>
      <c r="R24" s="54">
        <v>65</v>
      </c>
      <c r="S24" s="54">
        <v>260</v>
      </c>
      <c r="T24" s="52">
        <f t="shared" si="2"/>
        <v>325</v>
      </c>
      <c r="U24" s="54">
        <v>222</v>
      </c>
      <c r="V24" s="54">
        <v>850</v>
      </c>
      <c r="W24" s="54">
        <v>222</v>
      </c>
      <c r="X24" s="52">
        <f t="shared" si="3"/>
        <v>1072</v>
      </c>
      <c r="Y24" s="55">
        <f t="shared" si="4"/>
        <v>924</v>
      </c>
      <c r="Z24" s="52">
        <f t="shared" si="5"/>
        <v>103</v>
      </c>
      <c r="AA24" s="54">
        <v>203</v>
      </c>
      <c r="AB24" s="52"/>
      <c r="AC24" s="56"/>
      <c r="AD24" s="50"/>
    </row>
    <row r="25" spans="1:30" ht="16.5">
      <c r="A25" s="53">
        <v>7</v>
      </c>
      <c r="B25" s="54">
        <v>695</v>
      </c>
      <c r="C25" s="54">
        <v>587</v>
      </c>
      <c r="D25" s="52">
        <f t="shared" si="0"/>
        <v>1282</v>
      </c>
      <c r="E25" s="54">
        <v>868</v>
      </c>
      <c r="F25" s="52">
        <f t="shared" si="1"/>
        <v>414</v>
      </c>
      <c r="G25" s="54">
        <v>2</v>
      </c>
      <c r="H25" s="54">
        <v>213</v>
      </c>
      <c r="I25" s="52">
        <f t="shared" si="6"/>
        <v>153</v>
      </c>
      <c r="J25" s="54">
        <v>42</v>
      </c>
      <c r="K25" s="54">
        <v>73</v>
      </c>
      <c r="L25" s="54">
        <v>38</v>
      </c>
      <c r="M25" s="54">
        <v>587</v>
      </c>
      <c r="N25" s="54">
        <v>64</v>
      </c>
      <c r="O25" s="54">
        <v>2</v>
      </c>
      <c r="P25" s="52">
        <f t="shared" si="7"/>
        <v>868</v>
      </c>
      <c r="Q25" s="54">
        <v>1</v>
      </c>
      <c r="R25" s="54">
        <v>74</v>
      </c>
      <c r="S25" s="54">
        <v>142</v>
      </c>
      <c r="T25" s="52">
        <f t="shared" si="2"/>
        <v>216</v>
      </c>
      <c r="U25" s="54">
        <v>198</v>
      </c>
      <c r="V25" s="54">
        <v>868</v>
      </c>
      <c r="W25" s="54">
        <v>198</v>
      </c>
      <c r="X25" s="52">
        <f t="shared" si="3"/>
        <v>1066</v>
      </c>
      <c r="Y25" s="55">
        <f t="shared" si="4"/>
        <v>934</v>
      </c>
      <c r="Z25" s="52">
        <v>18</v>
      </c>
      <c r="AA25" s="54">
        <v>208</v>
      </c>
      <c r="AB25" s="52"/>
      <c r="AC25" s="56"/>
      <c r="AD25" s="50"/>
    </row>
    <row r="26" spans="1:30" ht="16.5">
      <c r="A26" s="53">
        <v>8</v>
      </c>
      <c r="B26" s="54">
        <v>420</v>
      </c>
      <c r="C26" s="54">
        <v>595</v>
      </c>
      <c r="D26" s="52">
        <f t="shared" si="0"/>
        <v>1015</v>
      </c>
      <c r="E26" s="54">
        <v>673</v>
      </c>
      <c r="F26" s="52">
        <f t="shared" si="1"/>
        <v>342</v>
      </c>
      <c r="G26" s="54">
        <v>1</v>
      </c>
      <c r="H26" s="54">
        <v>133</v>
      </c>
      <c r="I26" s="52">
        <f t="shared" si="6"/>
        <v>119</v>
      </c>
      <c r="J26" s="54">
        <v>12</v>
      </c>
      <c r="K26" s="54">
        <v>27</v>
      </c>
      <c r="L26" s="54">
        <v>80</v>
      </c>
      <c r="M26" s="54">
        <v>523</v>
      </c>
      <c r="N26" s="54">
        <v>16</v>
      </c>
      <c r="O26" s="54"/>
      <c r="P26" s="52">
        <f t="shared" si="7"/>
        <v>673</v>
      </c>
      <c r="Q26" s="54">
        <v>5</v>
      </c>
      <c r="R26" s="54">
        <v>81</v>
      </c>
      <c r="S26" s="54">
        <v>260</v>
      </c>
      <c r="T26" s="52">
        <f t="shared" si="2"/>
        <v>341</v>
      </c>
      <c r="U26" s="54">
        <v>210</v>
      </c>
      <c r="V26" s="54">
        <v>673</v>
      </c>
      <c r="W26" s="54">
        <v>210</v>
      </c>
      <c r="X26" s="52">
        <f t="shared" si="3"/>
        <v>883</v>
      </c>
      <c r="Y26" s="55">
        <f t="shared" si="4"/>
        <v>743</v>
      </c>
      <c r="Z26" s="52">
        <f t="shared" si="5"/>
        <v>131</v>
      </c>
      <c r="AA26" s="54">
        <v>189</v>
      </c>
      <c r="AB26" s="52"/>
      <c r="AC26" s="56"/>
      <c r="AD26" s="50"/>
    </row>
    <row r="27" spans="1:30" ht="16.5">
      <c r="A27" s="53">
        <v>9</v>
      </c>
      <c r="B27" s="54">
        <v>513</v>
      </c>
      <c r="C27" s="54">
        <v>570</v>
      </c>
      <c r="D27" s="52">
        <f t="shared" si="0"/>
        <v>1083</v>
      </c>
      <c r="E27" s="54">
        <v>883</v>
      </c>
      <c r="F27" s="52">
        <f t="shared" si="1"/>
        <v>200</v>
      </c>
      <c r="G27" s="54"/>
      <c r="H27" s="54">
        <v>128</v>
      </c>
      <c r="I27" s="52">
        <f t="shared" si="6"/>
        <v>60</v>
      </c>
      <c r="J27" s="54">
        <v>37</v>
      </c>
      <c r="K27" s="54">
        <v>18</v>
      </c>
      <c r="L27" s="54">
        <v>5</v>
      </c>
      <c r="M27" s="54">
        <v>696</v>
      </c>
      <c r="N27" s="54">
        <v>54</v>
      </c>
      <c r="O27" s="54">
        <v>5</v>
      </c>
      <c r="P27" s="52">
        <f t="shared" si="7"/>
        <v>883</v>
      </c>
      <c r="Q27" s="54">
        <v>4</v>
      </c>
      <c r="R27" s="54">
        <v>12</v>
      </c>
      <c r="S27" s="54">
        <v>142</v>
      </c>
      <c r="T27" s="52">
        <f t="shared" si="2"/>
        <v>154</v>
      </c>
      <c r="U27" s="54">
        <v>144</v>
      </c>
      <c r="V27" s="54">
        <v>883</v>
      </c>
      <c r="W27" s="54">
        <v>144</v>
      </c>
      <c r="X27" s="52">
        <f t="shared" si="3"/>
        <v>1027</v>
      </c>
      <c r="Y27" s="55">
        <f t="shared" si="4"/>
        <v>931</v>
      </c>
      <c r="Z27" s="52">
        <f t="shared" si="5"/>
        <v>10</v>
      </c>
      <c r="AA27" s="54">
        <v>222</v>
      </c>
      <c r="AB27" s="52"/>
      <c r="AC27" s="56"/>
      <c r="AD27" s="50"/>
    </row>
    <row r="28" spans="1:30" ht="16.5">
      <c r="A28" s="53">
        <v>10</v>
      </c>
      <c r="B28" s="54"/>
      <c r="C28" s="54"/>
      <c r="D28" s="52">
        <f t="shared" si="0"/>
        <v>0</v>
      </c>
      <c r="E28" s="54">
        <v>0</v>
      </c>
      <c r="F28" s="52">
        <f t="shared" si="1"/>
        <v>0</v>
      </c>
      <c r="G28" s="54"/>
      <c r="H28" s="54"/>
      <c r="I28" s="52">
        <f t="shared" si="6"/>
        <v>0</v>
      </c>
      <c r="J28" s="54"/>
      <c r="K28" s="54"/>
      <c r="L28" s="54"/>
      <c r="M28" s="54"/>
      <c r="N28" s="54"/>
      <c r="O28" s="54"/>
      <c r="P28" s="52">
        <f t="shared" si="7"/>
        <v>0</v>
      </c>
      <c r="Q28" s="54"/>
      <c r="R28" s="54"/>
      <c r="S28" s="54"/>
      <c r="T28" s="52">
        <f t="shared" si="2"/>
        <v>0</v>
      </c>
      <c r="U28" s="54"/>
      <c r="V28" s="54">
        <v>0</v>
      </c>
      <c r="W28" s="54"/>
      <c r="X28" s="52">
        <f t="shared" si="3"/>
        <v>0</v>
      </c>
      <c r="Y28" s="55">
        <f t="shared" si="4"/>
        <v>0</v>
      </c>
      <c r="Z28" s="52">
        <f t="shared" si="5"/>
        <v>0</v>
      </c>
      <c r="AA28" s="54">
        <v>0</v>
      </c>
      <c r="AB28" s="52"/>
      <c r="AC28" s="56"/>
      <c r="AD28" s="50"/>
    </row>
    <row r="29" spans="1:30" ht="16.5">
      <c r="A29" s="53">
        <v>11</v>
      </c>
      <c r="B29" s="54">
        <v>543</v>
      </c>
      <c r="C29" s="54">
        <v>586</v>
      </c>
      <c r="D29" s="52">
        <f t="shared" si="0"/>
        <v>1129</v>
      </c>
      <c r="E29" s="54">
        <v>858</v>
      </c>
      <c r="F29" s="52">
        <f t="shared" si="1"/>
        <v>271</v>
      </c>
      <c r="G29" s="54">
        <v>16</v>
      </c>
      <c r="H29" s="54">
        <v>140</v>
      </c>
      <c r="I29" s="52">
        <f t="shared" si="6"/>
        <v>80</v>
      </c>
      <c r="J29" s="54">
        <v>50</v>
      </c>
      <c r="K29" s="54">
        <v>20</v>
      </c>
      <c r="L29" s="54">
        <v>10</v>
      </c>
      <c r="M29" s="54">
        <v>592</v>
      </c>
      <c r="N29" s="54">
        <v>109</v>
      </c>
      <c r="O29" s="54">
        <v>1</v>
      </c>
      <c r="P29" s="52">
        <f t="shared" si="7"/>
        <v>858</v>
      </c>
      <c r="Q29" s="54">
        <v>3</v>
      </c>
      <c r="R29" s="54">
        <v>16</v>
      </c>
      <c r="S29" s="54">
        <v>142</v>
      </c>
      <c r="T29" s="52">
        <f t="shared" si="2"/>
        <v>158</v>
      </c>
      <c r="U29" s="54">
        <v>142</v>
      </c>
      <c r="V29" s="54">
        <v>858</v>
      </c>
      <c r="W29" s="54">
        <v>142</v>
      </c>
      <c r="X29" s="52">
        <f t="shared" si="3"/>
        <v>1000</v>
      </c>
      <c r="Y29" s="55">
        <f t="shared" si="4"/>
        <v>905.3333333333334</v>
      </c>
      <c r="Z29" s="52">
        <f t="shared" si="5"/>
        <v>16</v>
      </c>
      <c r="AA29" s="54">
        <v>217</v>
      </c>
      <c r="AB29" s="52"/>
      <c r="AC29" s="56"/>
      <c r="AD29" s="50"/>
    </row>
    <row r="30" spans="1:30" ht="16.5">
      <c r="A30" s="53">
        <v>12</v>
      </c>
      <c r="B30" s="54">
        <v>669</v>
      </c>
      <c r="C30" s="54">
        <v>738</v>
      </c>
      <c r="D30" s="52">
        <f t="shared" si="0"/>
        <v>1407</v>
      </c>
      <c r="E30" s="54">
        <v>993</v>
      </c>
      <c r="F30" s="52">
        <f t="shared" si="1"/>
        <v>414</v>
      </c>
      <c r="G30" s="54">
        <v>2</v>
      </c>
      <c r="H30" s="54">
        <v>412</v>
      </c>
      <c r="I30" s="52">
        <f t="shared" si="6"/>
        <v>407</v>
      </c>
      <c r="J30" s="54">
        <v>40</v>
      </c>
      <c r="K30" s="54">
        <v>264</v>
      </c>
      <c r="L30" s="54">
        <v>103</v>
      </c>
      <c r="M30" s="54">
        <v>561</v>
      </c>
      <c r="N30" s="54">
        <v>18</v>
      </c>
      <c r="O30" s="54"/>
      <c r="P30" s="52">
        <f t="shared" si="7"/>
        <v>993</v>
      </c>
      <c r="Q30" s="54">
        <v>7</v>
      </c>
      <c r="R30" s="54">
        <v>82</v>
      </c>
      <c r="S30" s="54">
        <v>261</v>
      </c>
      <c r="T30" s="52">
        <f t="shared" si="2"/>
        <v>343</v>
      </c>
      <c r="U30" s="54">
        <v>255</v>
      </c>
      <c r="V30" s="54">
        <v>993</v>
      </c>
      <c r="W30" s="54">
        <v>255</v>
      </c>
      <c r="X30" s="52">
        <f t="shared" si="3"/>
        <v>1248</v>
      </c>
      <c r="Y30" s="55">
        <v>1096.33</v>
      </c>
      <c r="Z30" s="52">
        <v>88</v>
      </c>
      <c r="AA30" s="54">
        <v>213</v>
      </c>
      <c r="AB30" s="52"/>
      <c r="AC30" s="56"/>
      <c r="AD30" s="50"/>
    </row>
    <row r="31" spans="1:30" ht="16.5">
      <c r="A31" s="57" t="s">
        <v>103</v>
      </c>
      <c r="B31" s="52">
        <f>SUM(B19:B30)</f>
        <v>5569</v>
      </c>
      <c r="C31" s="52">
        <f>SUM(C19:C30)</f>
        <v>6830</v>
      </c>
      <c r="D31" s="52">
        <f t="shared" si="0"/>
        <v>12399</v>
      </c>
      <c r="E31" s="52">
        <v>8814</v>
      </c>
      <c r="F31" s="52">
        <f t="shared" si="1"/>
        <v>3585</v>
      </c>
      <c r="G31" s="52">
        <f>SUM(G19:G30)</f>
        <v>32</v>
      </c>
      <c r="H31" s="52">
        <f>SUM(H19:H30)</f>
        <v>2338</v>
      </c>
      <c r="I31" s="52">
        <f>J31+K31+L31</f>
        <v>2071</v>
      </c>
      <c r="J31" s="52">
        <f aca="true" t="shared" si="8" ref="J31:O31">SUM(J19:J30)</f>
        <v>318</v>
      </c>
      <c r="K31" s="52">
        <v>1093</v>
      </c>
      <c r="L31" s="52">
        <f t="shared" si="8"/>
        <v>660</v>
      </c>
      <c r="M31" s="52">
        <f>SUM(M19:M30)</f>
        <v>5940</v>
      </c>
      <c r="N31" s="52">
        <f t="shared" si="8"/>
        <v>496</v>
      </c>
      <c r="O31" s="52">
        <f t="shared" si="8"/>
        <v>8</v>
      </c>
      <c r="P31" s="52">
        <f>SUM(P19:P30)</f>
        <v>8814</v>
      </c>
      <c r="Q31" s="52">
        <f>SUM(Q19:Q30)</f>
        <v>44</v>
      </c>
      <c r="R31" s="52">
        <f>SUM(R19:R30)</f>
        <v>618</v>
      </c>
      <c r="S31" s="52">
        <f>SUM(S19:S30)</f>
        <v>2289</v>
      </c>
      <c r="T31" s="52">
        <f t="shared" si="2"/>
        <v>2907</v>
      </c>
      <c r="U31" s="52">
        <f>SUM(U19:U30)</f>
        <v>2152</v>
      </c>
      <c r="V31" s="52">
        <f>SUM(V19:V30)</f>
        <v>8814</v>
      </c>
      <c r="W31" s="52">
        <f>SUM(W19:W30)</f>
        <v>2152</v>
      </c>
      <c r="X31" s="52">
        <f t="shared" si="3"/>
        <v>10966</v>
      </c>
      <c r="Y31" s="55"/>
      <c r="Z31" s="52">
        <f t="shared" si="5"/>
        <v>755</v>
      </c>
      <c r="AA31" s="52"/>
      <c r="AB31" s="52"/>
      <c r="AC31" s="56"/>
      <c r="AD31" s="50"/>
    </row>
    <row r="32" spans="1:30" ht="16.5">
      <c r="A32" s="47" t="s">
        <v>182</v>
      </c>
      <c r="B32" s="47"/>
      <c r="C32" s="47"/>
      <c r="D32" s="47"/>
      <c r="E32" s="47" t="s">
        <v>183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 t="s">
        <v>185</v>
      </c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50"/>
    </row>
    <row r="33" spans="1:30" ht="16.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 t="s">
        <v>190</v>
      </c>
      <c r="M33" s="47"/>
      <c r="N33" s="47"/>
      <c r="O33" s="47"/>
      <c r="P33" s="47"/>
      <c r="Q33" s="47"/>
      <c r="R33" s="47"/>
      <c r="S33" s="47"/>
      <c r="T33" s="47"/>
      <c r="U33" s="48"/>
      <c r="V33" s="48"/>
      <c r="W33" s="48"/>
      <c r="X33" s="48"/>
      <c r="Y33" s="48"/>
      <c r="Z33" s="47"/>
      <c r="AA33" s="47"/>
      <c r="AB33" s="47"/>
      <c r="AC33" s="47"/>
      <c r="AD33" s="50"/>
    </row>
    <row r="34" spans="1:30" ht="18">
      <c r="A34" s="47"/>
      <c r="B34" s="47"/>
      <c r="C34" s="47"/>
      <c r="D34" s="47"/>
      <c r="E34" s="63" t="s">
        <v>179</v>
      </c>
      <c r="F34" s="47"/>
      <c r="G34" s="47"/>
      <c r="H34" s="50"/>
      <c r="I34" s="63"/>
      <c r="J34" s="66" t="s">
        <v>189</v>
      </c>
      <c r="K34" s="47"/>
      <c r="L34" s="47"/>
      <c r="M34" s="47" t="s">
        <v>188</v>
      </c>
      <c r="N34" s="47"/>
      <c r="O34" s="47" t="s">
        <v>187</v>
      </c>
      <c r="P34" s="47"/>
      <c r="Q34" s="47"/>
      <c r="R34" s="47"/>
      <c r="S34" s="47" t="s">
        <v>186</v>
      </c>
      <c r="T34" s="47"/>
      <c r="U34" s="47"/>
      <c r="V34" s="47"/>
      <c r="W34" s="47"/>
      <c r="X34" s="47"/>
      <c r="Y34" s="47"/>
      <c r="Z34" s="64" t="s">
        <v>54</v>
      </c>
      <c r="AA34" s="65"/>
      <c r="AB34" s="47"/>
      <c r="AC34" s="47"/>
      <c r="AD34" s="50"/>
    </row>
    <row r="35" spans="1:30" ht="18">
      <c r="A35" s="47"/>
      <c r="B35" s="47"/>
      <c r="C35" s="47"/>
      <c r="D35" s="47"/>
      <c r="E35" s="63" t="s">
        <v>125</v>
      </c>
      <c r="F35" s="47"/>
      <c r="G35" s="47"/>
      <c r="H35" s="50"/>
      <c r="I35" s="63"/>
      <c r="J35" s="66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65" t="s">
        <v>55</v>
      </c>
      <c r="AA35" s="65"/>
      <c r="AB35" s="47"/>
      <c r="AC35" s="47"/>
      <c r="AD35" s="50"/>
    </row>
    <row r="36" spans="1:30" ht="16.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50"/>
    </row>
  </sheetData>
  <sheetProtection/>
  <mergeCells count="32">
    <mergeCell ref="Z14:Z17"/>
    <mergeCell ref="V15:V17"/>
    <mergeCell ref="W15:W17"/>
    <mergeCell ref="X15:X17"/>
    <mergeCell ref="Y15:Y17"/>
    <mergeCell ref="J9:Q9"/>
    <mergeCell ref="H16:H17"/>
    <mergeCell ref="I16:L16"/>
    <mergeCell ref="U14:U17"/>
    <mergeCell ref="V14:Y14"/>
    <mergeCell ref="S14:S17"/>
    <mergeCell ref="T14:T17"/>
    <mergeCell ref="A13:A17"/>
    <mergeCell ref="B13:Q13"/>
    <mergeCell ref="R13:Z13"/>
    <mergeCell ref="AA13:AA17"/>
    <mergeCell ref="F14:F17"/>
    <mergeCell ref="G14:P14"/>
    <mergeCell ref="Q14:Q17"/>
    <mergeCell ref="R14:R17"/>
    <mergeCell ref="G15:G17"/>
    <mergeCell ref="H15:L15"/>
    <mergeCell ref="AB13:AB17"/>
    <mergeCell ref="AC13:AC17"/>
    <mergeCell ref="B14:B17"/>
    <mergeCell ref="C14:C17"/>
    <mergeCell ref="D14:D17"/>
    <mergeCell ref="E14:E17"/>
    <mergeCell ref="M15:M17"/>
    <mergeCell ref="N15:N17"/>
    <mergeCell ref="O15:O17"/>
    <mergeCell ref="P15:P17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SheetLayoutView="75" zoomScalePageLayoutView="0" workbookViewId="0" topLeftCell="A1">
      <selection activeCell="A1" sqref="A1"/>
    </sheetView>
  </sheetViews>
  <sheetFormatPr defaultColWidth="15.28125" defaultRowHeight="33.75" customHeight="1"/>
  <cols>
    <col min="1" max="1" width="9.421875" style="6" customWidth="1"/>
    <col min="2" max="2" width="20.00390625" style="6" customWidth="1"/>
    <col min="3" max="4" width="8.8515625" style="6" customWidth="1"/>
    <col min="5" max="5" width="9.8515625" style="6" customWidth="1"/>
    <col min="6" max="7" width="8.7109375" style="6" customWidth="1"/>
    <col min="8" max="8" width="8.57421875" style="6" customWidth="1"/>
    <col min="9" max="9" width="10.140625" style="6" customWidth="1"/>
    <col min="10" max="10" width="11.57421875" style="22" customWidth="1"/>
    <col min="11" max="11" width="9.140625" style="6" customWidth="1"/>
    <col min="12" max="12" width="12.140625" style="22" customWidth="1"/>
    <col min="13" max="13" width="9.00390625" style="6" customWidth="1"/>
    <col min="14" max="14" width="12.28125" style="22" customWidth="1"/>
    <col min="15" max="15" width="8.421875" style="6" customWidth="1"/>
    <col min="16" max="16" width="11.8515625" style="22" customWidth="1"/>
    <col min="17" max="17" width="8.421875" style="6" customWidth="1"/>
    <col min="18" max="18" width="9.7109375" style="22" customWidth="1"/>
    <col min="19" max="16384" width="15.28125" style="6" customWidth="1"/>
  </cols>
  <sheetData>
    <row r="1" ht="33.75" customHeight="1">
      <c r="F1" s="59" t="s">
        <v>86</v>
      </c>
    </row>
    <row r="2" ht="12.75" customHeight="1"/>
    <row r="3" spans="1:10" ht="33.75" customHeight="1">
      <c r="A3" s="59" t="s">
        <v>31</v>
      </c>
      <c r="B3" s="58"/>
      <c r="C3" s="59"/>
      <c r="G3" s="7"/>
      <c r="H3" s="7"/>
      <c r="I3" s="7"/>
      <c r="J3" s="21"/>
    </row>
    <row r="4" spans="1:3" ht="18" customHeight="1">
      <c r="A4" s="59"/>
      <c r="B4" s="58"/>
      <c r="C4" s="58"/>
    </row>
    <row r="5" spans="5:10" ht="38.25" customHeight="1">
      <c r="E5" s="159" t="s">
        <v>194</v>
      </c>
      <c r="F5" s="104"/>
      <c r="G5" s="104"/>
      <c r="H5" s="104"/>
      <c r="I5" s="104"/>
      <c r="J5" s="104"/>
    </row>
    <row r="6" spans="2:16" ht="13.5" customHeight="1">
      <c r="B6" s="7"/>
      <c r="C6" s="7"/>
      <c r="D6" s="7"/>
      <c r="E6" s="104"/>
      <c r="F6" s="104"/>
      <c r="G6" s="104"/>
      <c r="H6" s="104"/>
      <c r="I6" s="104"/>
      <c r="J6" s="104"/>
      <c r="P6" s="67" t="s">
        <v>152</v>
      </c>
    </row>
    <row r="7" spans="2:4" ht="18" customHeight="1" hidden="1">
      <c r="B7" s="7"/>
      <c r="C7" s="7"/>
      <c r="D7" s="7"/>
    </row>
    <row r="8" ht="3" customHeight="1" hidden="1"/>
    <row r="9" ht="33.75" customHeight="1" hidden="1"/>
    <row r="10" ht="33.75" customHeight="1" hidden="1"/>
    <row r="11" ht="3" customHeight="1" hidden="1">
      <c r="O11" s="7" t="s">
        <v>87</v>
      </c>
    </row>
    <row r="12" ht="19.5" customHeight="1"/>
    <row r="13" spans="1:18" ht="29.25" customHeight="1">
      <c r="A13" s="95" t="s">
        <v>72</v>
      </c>
      <c r="B13" s="95" t="s">
        <v>88</v>
      </c>
      <c r="C13" s="86" t="s">
        <v>145</v>
      </c>
      <c r="D13" s="95" t="s">
        <v>89</v>
      </c>
      <c r="E13" s="160" t="s">
        <v>60</v>
      </c>
      <c r="F13" s="97" t="s">
        <v>83</v>
      </c>
      <c r="G13" s="163" t="s">
        <v>82</v>
      </c>
      <c r="H13" s="105" t="s">
        <v>102</v>
      </c>
      <c r="I13" s="106"/>
      <c r="J13" s="106"/>
      <c r="K13" s="106"/>
      <c r="L13" s="106"/>
      <c r="M13" s="106"/>
      <c r="N13" s="106"/>
      <c r="O13" s="106"/>
      <c r="P13" s="106"/>
      <c r="Q13" s="106"/>
      <c r="R13" s="107"/>
    </row>
    <row r="14" spans="1:18" ht="29.25" customHeight="1">
      <c r="A14" s="123"/>
      <c r="B14" s="123"/>
      <c r="C14" s="87"/>
      <c r="D14" s="123"/>
      <c r="E14" s="161"/>
      <c r="F14" s="98"/>
      <c r="G14" s="164"/>
      <c r="H14" s="149" t="s">
        <v>90</v>
      </c>
      <c r="I14" s="100" t="s">
        <v>91</v>
      </c>
      <c r="J14" s="146"/>
      <c r="K14" s="154" t="s">
        <v>92</v>
      </c>
      <c r="L14" s="155"/>
      <c r="M14" s="105" t="s">
        <v>93</v>
      </c>
      <c r="N14" s="106"/>
      <c r="O14" s="106"/>
      <c r="P14" s="107"/>
      <c r="Q14" s="100" t="s">
        <v>96</v>
      </c>
      <c r="R14" s="146"/>
    </row>
    <row r="15" spans="1:18" ht="49.5" customHeight="1">
      <c r="A15" s="123"/>
      <c r="B15" s="123"/>
      <c r="C15" s="87"/>
      <c r="D15" s="123"/>
      <c r="E15" s="161"/>
      <c r="F15" s="98"/>
      <c r="G15" s="164"/>
      <c r="H15" s="150"/>
      <c r="I15" s="152"/>
      <c r="J15" s="153"/>
      <c r="K15" s="156"/>
      <c r="L15" s="157"/>
      <c r="M15" s="105" t="s">
        <v>94</v>
      </c>
      <c r="N15" s="107"/>
      <c r="O15" s="105" t="s">
        <v>95</v>
      </c>
      <c r="P15" s="158"/>
      <c r="Q15" s="147"/>
      <c r="R15" s="148"/>
    </row>
    <row r="16" spans="1:18" ht="3" customHeight="1" hidden="1">
      <c r="A16" s="123"/>
      <c r="B16" s="123"/>
      <c r="C16" s="87"/>
      <c r="D16" s="123"/>
      <c r="E16" s="161"/>
      <c r="F16" s="98"/>
      <c r="G16" s="164"/>
      <c r="H16" s="150"/>
      <c r="I16" s="35"/>
      <c r="J16" s="36"/>
      <c r="K16" s="37"/>
      <c r="L16" s="38"/>
      <c r="M16" s="105" t="s">
        <v>94</v>
      </c>
      <c r="N16" s="107"/>
      <c r="O16" s="105" t="s">
        <v>95</v>
      </c>
      <c r="P16" s="107"/>
      <c r="Q16" s="33"/>
      <c r="R16" s="34"/>
    </row>
    <row r="17" spans="1:18" ht="113.25" customHeight="1">
      <c r="A17" s="96"/>
      <c r="B17" s="96"/>
      <c r="C17" s="88"/>
      <c r="D17" s="96"/>
      <c r="E17" s="162"/>
      <c r="F17" s="99"/>
      <c r="G17" s="165"/>
      <c r="H17" s="151"/>
      <c r="I17" s="10" t="s">
        <v>85</v>
      </c>
      <c r="J17" s="10" t="s">
        <v>97</v>
      </c>
      <c r="K17" s="10" t="s">
        <v>85</v>
      </c>
      <c r="L17" s="10" t="s">
        <v>98</v>
      </c>
      <c r="M17" s="10" t="s">
        <v>85</v>
      </c>
      <c r="N17" s="10" t="s">
        <v>99</v>
      </c>
      <c r="O17" s="10" t="s">
        <v>85</v>
      </c>
      <c r="P17" s="10" t="s">
        <v>100</v>
      </c>
      <c r="Q17" s="10" t="s">
        <v>85</v>
      </c>
      <c r="R17" s="10" t="s">
        <v>101</v>
      </c>
    </row>
    <row r="18" spans="1:18" s="46" customFormat="1" ht="24" customHeight="1">
      <c r="A18" s="44">
        <v>1</v>
      </c>
      <c r="B18" s="44">
        <v>2</v>
      </c>
      <c r="C18" s="44">
        <v>3</v>
      </c>
      <c r="D18" s="44">
        <v>4</v>
      </c>
      <c r="E18" s="44">
        <f>+E31</f>
        <v>668</v>
      </c>
      <c r="F18" s="44">
        <v>6</v>
      </c>
      <c r="G18" s="44">
        <v>7</v>
      </c>
      <c r="H18" s="44">
        <v>8</v>
      </c>
      <c r="I18" s="44">
        <v>9</v>
      </c>
      <c r="J18" s="45">
        <v>10</v>
      </c>
      <c r="K18" s="44">
        <v>11</v>
      </c>
      <c r="L18" s="45">
        <v>12</v>
      </c>
      <c r="M18" s="44">
        <v>13</v>
      </c>
      <c r="N18" s="45">
        <v>14</v>
      </c>
      <c r="O18" s="44">
        <v>15</v>
      </c>
      <c r="P18" s="45">
        <v>16</v>
      </c>
      <c r="Q18" s="44"/>
      <c r="R18" s="45">
        <v>18</v>
      </c>
    </row>
    <row r="19" spans="1:18" ht="22.5" customHeight="1">
      <c r="A19" s="20">
        <v>1</v>
      </c>
      <c r="B19" s="70" t="s">
        <v>104</v>
      </c>
      <c r="C19" s="16">
        <v>8</v>
      </c>
      <c r="D19" s="16">
        <v>38</v>
      </c>
      <c r="E19" s="16">
        <f>SUM(C19:D19)</f>
        <v>46</v>
      </c>
      <c r="F19" s="16">
        <v>35</v>
      </c>
      <c r="G19" s="16">
        <f>E19-F19</f>
        <v>11</v>
      </c>
      <c r="H19" s="16">
        <f>I19+K19+M19+O19+Q19</f>
        <v>35</v>
      </c>
      <c r="I19" s="16">
        <v>28</v>
      </c>
      <c r="J19" s="23">
        <f>I19/F19</f>
        <v>0.8</v>
      </c>
      <c r="K19" s="16">
        <v>4</v>
      </c>
      <c r="L19" s="23">
        <f>K19/F19</f>
        <v>0.11428571428571428</v>
      </c>
      <c r="M19" s="16"/>
      <c r="N19" s="23">
        <f>M19/F19</f>
        <v>0</v>
      </c>
      <c r="O19" s="16">
        <v>1</v>
      </c>
      <c r="P19" s="23">
        <f>O19/F19</f>
        <v>0.02857142857142857</v>
      </c>
      <c r="Q19" s="16">
        <v>2</v>
      </c>
      <c r="R19" s="23">
        <f>Q19/F19</f>
        <v>0.05714285714285714</v>
      </c>
    </row>
    <row r="20" spans="1:18" ht="27.75" customHeight="1">
      <c r="A20" s="20">
        <v>2</v>
      </c>
      <c r="B20" s="70" t="s">
        <v>105</v>
      </c>
      <c r="C20" s="16">
        <v>13</v>
      </c>
      <c r="D20" s="16">
        <v>54</v>
      </c>
      <c r="E20" s="16">
        <f aca="true" t="shared" si="0" ref="E20:E29">SUM(C20:D20)</f>
        <v>67</v>
      </c>
      <c r="F20" s="16">
        <v>50</v>
      </c>
      <c r="G20" s="16">
        <f aca="true" t="shared" si="1" ref="G20:G30">E20-F20</f>
        <v>17</v>
      </c>
      <c r="H20" s="16">
        <f aca="true" t="shared" si="2" ref="H20:H30">I20+K20+M20+O20+Q20</f>
        <v>50</v>
      </c>
      <c r="I20" s="16">
        <v>28</v>
      </c>
      <c r="J20" s="23">
        <f aca="true" t="shared" si="3" ref="J20:J31">I20/F20</f>
        <v>0.56</v>
      </c>
      <c r="K20" s="16">
        <v>19</v>
      </c>
      <c r="L20" s="23">
        <f aca="true" t="shared" si="4" ref="L20:L31">K20/F20</f>
        <v>0.38</v>
      </c>
      <c r="M20" s="16">
        <v>1</v>
      </c>
      <c r="N20" s="23">
        <f aca="true" t="shared" si="5" ref="N20:N31">M20/F20</f>
        <v>0.02</v>
      </c>
      <c r="O20" s="16"/>
      <c r="P20" s="23">
        <f aca="true" t="shared" si="6" ref="P20:P31">O20/F20</f>
        <v>0</v>
      </c>
      <c r="Q20" s="16">
        <v>2</v>
      </c>
      <c r="R20" s="23">
        <f aca="true" t="shared" si="7" ref="R20:R31">Q20/F20</f>
        <v>0.04</v>
      </c>
    </row>
    <row r="21" spans="1:18" ht="31.5" customHeight="1">
      <c r="A21" s="20">
        <v>3</v>
      </c>
      <c r="B21" s="70" t="s">
        <v>106</v>
      </c>
      <c r="C21" s="16">
        <v>18</v>
      </c>
      <c r="D21" s="16">
        <v>59</v>
      </c>
      <c r="E21" s="16">
        <f t="shared" si="0"/>
        <v>77</v>
      </c>
      <c r="F21" s="16">
        <v>51</v>
      </c>
      <c r="G21" s="16">
        <f t="shared" si="1"/>
        <v>26</v>
      </c>
      <c r="H21" s="16">
        <f t="shared" si="2"/>
        <v>51</v>
      </c>
      <c r="I21" s="16">
        <v>34</v>
      </c>
      <c r="J21" s="23">
        <f t="shared" si="3"/>
        <v>0.6666666666666666</v>
      </c>
      <c r="K21" s="16">
        <v>11</v>
      </c>
      <c r="L21" s="23">
        <f t="shared" si="4"/>
        <v>0.21568627450980393</v>
      </c>
      <c r="M21" s="16">
        <v>2</v>
      </c>
      <c r="N21" s="23">
        <f t="shared" si="5"/>
        <v>0.0392156862745098</v>
      </c>
      <c r="O21" s="16"/>
      <c r="P21" s="23">
        <f t="shared" si="6"/>
        <v>0</v>
      </c>
      <c r="Q21" s="16">
        <v>4</v>
      </c>
      <c r="R21" s="23">
        <f t="shared" si="7"/>
        <v>0.0784313725490196</v>
      </c>
    </row>
    <row r="22" spans="1:18" ht="24.75" customHeight="1">
      <c r="A22" s="20">
        <v>4</v>
      </c>
      <c r="B22" s="70" t="s">
        <v>144</v>
      </c>
      <c r="C22" s="16">
        <v>2</v>
      </c>
      <c r="D22" s="16">
        <v>6</v>
      </c>
      <c r="E22" s="16">
        <f t="shared" si="0"/>
        <v>8</v>
      </c>
      <c r="F22" s="16">
        <v>5</v>
      </c>
      <c r="G22" s="16">
        <f t="shared" si="1"/>
        <v>3</v>
      </c>
      <c r="H22" s="16">
        <f t="shared" si="2"/>
        <v>5</v>
      </c>
      <c r="I22" s="16">
        <v>3</v>
      </c>
      <c r="J22" s="23">
        <f t="shared" si="3"/>
        <v>0.6</v>
      </c>
      <c r="K22" s="16">
        <v>1</v>
      </c>
      <c r="L22" s="23">
        <f t="shared" si="4"/>
        <v>0.2</v>
      </c>
      <c r="M22" s="16"/>
      <c r="N22" s="23">
        <f t="shared" si="5"/>
        <v>0</v>
      </c>
      <c r="O22" s="16">
        <v>1</v>
      </c>
      <c r="P22" s="23">
        <f t="shared" si="6"/>
        <v>0.2</v>
      </c>
      <c r="Q22" s="16"/>
      <c r="R22" s="23">
        <f t="shared" si="7"/>
        <v>0</v>
      </c>
    </row>
    <row r="23" spans="1:18" ht="33.75" customHeight="1">
      <c r="A23" s="20">
        <v>5</v>
      </c>
      <c r="B23" s="70" t="s">
        <v>107</v>
      </c>
      <c r="C23" s="16">
        <v>14</v>
      </c>
      <c r="D23" s="16">
        <v>39</v>
      </c>
      <c r="E23" s="16">
        <f t="shared" si="0"/>
        <v>53</v>
      </c>
      <c r="F23" s="16">
        <v>40</v>
      </c>
      <c r="G23" s="16">
        <f t="shared" si="1"/>
        <v>13</v>
      </c>
      <c r="H23" s="16">
        <f t="shared" si="2"/>
        <v>40</v>
      </c>
      <c r="I23" s="16">
        <v>31</v>
      </c>
      <c r="J23" s="23">
        <f t="shared" si="3"/>
        <v>0.775</v>
      </c>
      <c r="K23" s="16">
        <v>4</v>
      </c>
      <c r="L23" s="23">
        <f t="shared" si="4"/>
        <v>0.1</v>
      </c>
      <c r="M23" s="16">
        <v>2</v>
      </c>
      <c r="N23" s="23">
        <f t="shared" si="5"/>
        <v>0.05</v>
      </c>
      <c r="O23" s="16">
        <v>1</v>
      </c>
      <c r="P23" s="23">
        <f t="shared" si="6"/>
        <v>0.025</v>
      </c>
      <c r="Q23" s="16">
        <v>2</v>
      </c>
      <c r="R23" s="23">
        <f t="shared" si="7"/>
        <v>0.05</v>
      </c>
    </row>
    <row r="24" spans="1:18" ht="36" customHeight="1">
      <c r="A24" s="20">
        <v>6</v>
      </c>
      <c r="B24" s="70" t="s">
        <v>108</v>
      </c>
      <c r="C24" s="16">
        <v>15</v>
      </c>
      <c r="D24" s="16">
        <v>49</v>
      </c>
      <c r="E24" s="16">
        <f t="shared" si="0"/>
        <v>64</v>
      </c>
      <c r="F24" s="16">
        <v>45</v>
      </c>
      <c r="G24" s="16">
        <f t="shared" si="1"/>
        <v>19</v>
      </c>
      <c r="H24" s="16">
        <f t="shared" si="2"/>
        <v>45</v>
      </c>
      <c r="I24" s="16">
        <v>28</v>
      </c>
      <c r="J24" s="23">
        <f t="shared" si="3"/>
        <v>0.6222222222222222</v>
      </c>
      <c r="K24" s="16">
        <v>11</v>
      </c>
      <c r="L24" s="23">
        <f t="shared" si="4"/>
        <v>0.24444444444444444</v>
      </c>
      <c r="M24" s="16"/>
      <c r="N24" s="23">
        <f t="shared" si="5"/>
        <v>0</v>
      </c>
      <c r="O24" s="16"/>
      <c r="P24" s="23">
        <f t="shared" si="6"/>
        <v>0</v>
      </c>
      <c r="Q24" s="16">
        <v>6</v>
      </c>
      <c r="R24" s="23">
        <f t="shared" si="7"/>
        <v>0.13333333333333333</v>
      </c>
    </row>
    <row r="25" spans="1:18" ht="33.75" customHeight="1">
      <c r="A25" s="20">
        <v>7</v>
      </c>
      <c r="B25" s="70" t="s">
        <v>109</v>
      </c>
      <c r="C25" s="16">
        <v>23</v>
      </c>
      <c r="D25" s="16">
        <v>77</v>
      </c>
      <c r="E25" s="16">
        <f t="shared" si="0"/>
        <v>100</v>
      </c>
      <c r="F25" s="16">
        <v>86</v>
      </c>
      <c r="G25" s="16">
        <f t="shared" si="1"/>
        <v>14</v>
      </c>
      <c r="H25" s="16">
        <v>86</v>
      </c>
      <c r="I25" s="16">
        <v>61</v>
      </c>
      <c r="J25" s="23">
        <f t="shared" si="3"/>
        <v>0.7093023255813954</v>
      </c>
      <c r="K25" s="16">
        <v>19</v>
      </c>
      <c r="L25" s="23">
        <f t="shared" si="4"/>
        <v>0.22093023255813954</v>
      </c>
      <c r="M25" s="16">
        <v>3</v>
      </c>
      <c r="N25" s="23">
        <f t="shared" si="5"/>
        <v>0.03488372093023256</v>
      </c>
      <c r="O25" s="16"/>
      <c r="P25" s="23">
        <f t="shared" si="6"/>
        <v>0</v>
      </c>
      <c r="Q25" s="16">
        <v>3</v>
      </c>
      <c r="R25" s="23">
        <f t="shared" si="7"/>
        <v>0.03488372093023256</v>
      </c>
    </row>
    <row r="26" spans="1:18" ht="33.75" customHeight="1">
      <c r="A26" s="20">
        <v>8</v>
      </c>
      <c r="B26" s="70" t="s">
        <v>55</v>
      </c>
      <c r="C26" s="16">
        <v>13</v>
      </c>
      <c r="D26" s="16">
        <v>24</v>
      </c>
      <c r="E26" s="16">
        <f t="shared" si="0"/>
        <v>37</v>
      </c>
      <c r="F26" s="16">
        <v>20</v>
      </c>
      <c r="G26" s="16">
        <f t="shared" si="1"/>
        <v>17</v>
      </c>
      <c r="H26" s="16">
        <f t="shared" si="2"/>
        <v>20</v>
      </c>
      <c r="I26" s="16">
        <v>10</v>
      </c>
      <c r="J26" s="23">
        <f t="shared" si="3"/>
        <v>0.5</v>
      </c>
      <c r="K26" s="16">
        <v>10</v>
      </c>
      <c r="L26" s="23">
        <f t="shared" si="4"/>
        <v>0.5</v>
      </c>
      <c r="M26" s="16"/>
      <c r="N26" s="23">
        <f t="shared" si="5"/>
        <v>0</v>
      </c>
      <c r="O26" s="16"/>
      <c r="P26" s="23">
        <f t="shared" si="6"/>
        <v>0</v>
      </c>
      <c r="Q26" s="16"/>
      <c r="R26" s="23">
        <f t="shared" si="7"/>
        <v>0</v>
      </c>
    </row>
    <row r="27" spans="1:18" ht="33.75" customHeight="1">
      <c r="A27" s="20">
        <v>9</v>
      </c>
      <c r="B27" s="70" t="s">
        <v>56</v>
      </c>
      <c r="C27" s="16">
        <v>5</v>
      </c>
      <c r="D27" s="16">
        <v>64</v>
      </c>
      <c r="E27" s="16">
        <f t="shared" si="0"/>
        <v>69</v>
      </c>
      <c r="F27" s="16">
        <v>51</v>
      </c>
      <c r="G27" s="16">
        <f t="shared" si="1"/>
        <v>18</v>
      </c>
      <c r="H27" s="16">
        <f t="shared" si="2"/>
        <v>51</v>
      </c>
      <c r="I27" s="16">
        <v>40</v>
      </c>
      <c r="J27" s="23">
        <f t="shared" si="3"/>
        <v>0.7843137254901961</v>
      </c>
      <c r="K27" s="16">
        <v>11</v>
      </c>
      <c r="L27" s="23">
        <f t="shared" si="4"/>
        <v>0.21568627450980393</v>
      </c>
      <c r="M27" s="16"/>
      <c r="N27" s="23">
        <f t="shared" si="5"/>
        <v>0</v>
      </c>
      <c r="O27" s="16"/>
      <c r="P27" s="23">
        <f t="shared" si="6"/>
        <v>0</v>
      </c>
      <c r="Q27" s="16"/>
      <c r="R27" s="23">
        <f t="shared" si="7"/>
        <v>0</v>
      </c>
    </row>
    <row r="28" spans="1:18" ht="28.5" customHeight="1">
      <c r="A28" s="20">
        <v>10</v>
      </c>
      <c r="B28" s="70" t="s">
        <v>110</v>
      </c>
      <c r="C28" s="16"/>
      <c r="D28" s="16"/>
      <c r="E28" s="16"/>
      <c r="F28" s="16"/>
      <c r="G28" s="16"/>
      <c r="H28" s="16"/>
      <c r="I28" s="16"/>
      <c r="J28" s="23" t="e">
        <f t="shared" si="3"/>
        <v>#DIV/0!</v>
      </c>
      <c r="K28" s="16"/>
      <c r="L28" s="23" t="e">
        <f t="shared" si="4"/>
        <v>#DIV/0!</v>
      </c>
      <c r="M28" s="16"/>
      <c r="N28" s="23" t="e">
        <f t="shared" si="5"/>
        <v>#DIV/0!</v>
      </c>
      <c r="O28" s="16"/>
      <c r="P28" s="23" t="e">
        <f t="shared" si="6"/>
        <v>#DIV/0!</v>
      </c>
      <c r="Q28" s="16"/>
      <c r="R28" s="23" t="e">
        <f t="shared" si="7"/>
        <v>#DIV/0!</v>
      </c>
    </row>
    <row r="29" spans="1:18" ht="43.5" customHeight="1">
      <c r="A29" s="20">
        <v>11</v>
      </c>
      <c r="B29" s="70" t="s">
        <v>111</v>
      </c>
      <c r="C29" s="16">
        <v>6</v>
      </c>
      <c r="D29" s="16">
        <v>73</v>
      </c>
      <c r="E29" s="16">
        <f t="shared" si="0"/>
        <v>79</v>
      </c>
      <c r="F29" s="16">
        <v>67</v>
      </c>
      <c r="G29" s="16">
        <f t="shared" si="1"/>
        <v>12</v>
      </c>
      <c r="H29" s="16">
        <f>I29+K29+M29+O29+Q29</f>
        <v>67</v>
      </c>
      <c r="I29" s="16">
        <v>42</v>
      </c>
      <c r="J29" s="23">
        <f t="shared" si="3"/>
        <v>0.6268656716417911</v>
      </c>
      <c r="K29" s="16">
        <v>22</v>
      </c>
      <c r="L29" s="23">
        <f t="shared" si="4"/>
        <v>0.3283582089552239</v>
      </c>
      <c r="M29" s="16">
        <v>2</v>
      </c>
      <c r="N29" s="23">
        <f t="shared" si="5"/>
        <v>0.029850746268656716</v>
      </c>
      <c r="O29" s="16">
        <v>1</v>
      </c>
      <c r="P29" s="23">
        <f t="shared" si="6"/>
        <v>0.014925373134328358</v>
      </c>
      <c r="Q29" s="16"/>
      <c r="R29" s="23">
        <f t="shared" si="7"/>
        <v>0</v>
      </c>
    </row>
    <row r="30" spans="1:18" ht="39.75" customHeight="1">
      <c r="A30" s="20">
        <v>12</v>
      </c>
      <c r="B30" s="70" t="s">
        <v>157</v>
      </c>
      <c r="C30" s="16">
        <v>12</v>
      </c>
      <c r="D30" s="16">
        <v>56</v>
      </c>
      <c r="E30" s="16">
        <v>68</v>
      </c>
      <c r="F30" s="16">
        <v>50</v>
      </c>
      <c r="G30" s="16">
        <f t="shared" si="1"/>
        <v>18</v>
      </c>
      <c r="H30" s="16">
        <f t="shared" si="2"/>
        <v>50</v>
      </c>
      <c r="I30" s="16">
        <v>23</v>
      </c>
      <c r="J30" s="23">
        <f t="shared" si="3"/>
        <v>0.46</v>
      </c>
      <c r="K30" s="16">
        <v>24</v>
      </c>
      <c r="L30" s="23">
        <f t="shared" si="4"/>
        <v>0.48</v>
      </c>
      <c r="M30" s="16">
        <v>2</v>
      </c>
      <c r="N30" s="23">
        <f t="shared" si="5"/>
        <v>0.04</v>
      </c>
      <c r="O30" s="16"/>
      <c r="P30" s="23">
        <f t="shared" si="6"/>
        <v>0</v>
      </c>
      <c r="Q30" s="16">
        <v>1</v>
      </c>
      <c r="R30" s="23">
        <f t="shared" si="7"/>
        <v>0.02</v>
      </c>
    </row>
    <row r="31" spans="1:18" ht="24.75" customHeight="1">
      <c r="A31" s="24" t="s">
        <v>103</v>
      </c>
      <c r="B31" s="24" t="s">
        <v>138</v>
      </c>
      <c r="C31" s="49">
        <f aca="true" t="shared" si="8" ref="C31:I31">SUM(C19:C30)</f>
        <v>129</v>
      </c>
      <c r="D31" s="24">
        <f t="shared" si="8"/>
        <v>539</v>
      </c>
      <c r="E31" s="24">
        <v>668</v>
      </c>
      <c r="F31" s="24">
        <f t="shared" si="8"/>
        <v>500</v>
      </c>
      <c r="G31" s="24">
        <f t="shared" si="8"/>
        <v>168</v>
      </c>
      <c r="H31" s="24">
        <f t="shared" si="8"/>
        <v>500</v>
      </c>
      <c r="I31" s="24">
        <f t="shared" si="8"/>
        <v>328</v>
      </c>
      <c r="J31" s="23">
        <f t="shared" si="3"/>
        <v>0.656</v>
      </c>
      <c r="K31" s="24">
        <f>SUM(K19:K30)</f>
        <v>136</v>
      </c>
      <c r="L31" s="23">
        <f t="shared" si="4"/>
        <v>0.272</v>
      </c>
      <c r="M31" s="24">
        <f>SUM(M19:M30)</f>
        <v>12</v>
      </c>
      <c r="N31" s="25">
        <f t="shared" si="5"/>
        <v>0.024</v>
      </c>
      <c r="O31" s="24">
        <f>SUM(O19:O30)</f>
        <v>4</v>
      </c>
      <c r="P31" s="23">
        <f t="shared" si="6"/>
        <v>0.008</v>
      </c>
      <c r="Q31" s="24">
        <f>SUM(Q19:Q30)</f>
        <v>20</v>
      </c>
      <c r="R31" s="23">
        <f t="shared" si="7"/>
        <v>0.04</v>
      </c>
    </row>
    <row r="32" spans="2:16" ht="24" customHeight="1">
      <c r="B32" s="58" t="s">
        <v>124</v>
      </c>
      <c r="C32" s="58"/>
      <c r="D32" s="58"/>
      <c r="E32" s="58"/>
      <c r="F32" s="68"/>
      <c r="G32" s="58"/>
      <c r="H32" s="58"/>
      <c r="I32" s="58"/>
      <c r="J32" s="68"/>
      <c r="K32" s="58"/>
      <c r="L32" s="68"/>
      <c r="M32" s="58"/>
      <c r="O32" s="58"/>
      <c r="P32" s="69" t="s">
        <v>54</v>
      </c>
    </row>
    <row r="33" spans="2:16" ht="16.5" customHeight="1">
      <c r="B33" s="58" t="s">
        <v>125</v>
      </c>
      <c r="C33" s="58"/>
      <c r="D33" s="58"/>
      <c r="E33" s="58"/>
      <c r="F33" s="68"/>
      <c r="G33" s="58"/>
      <c r="H33" s="58"/>
      <c r="I33" s="58"/>
      <c r="J33" s="68"/>
      <c r="K33" s="58"/>
      <c r="L33" s="68"/>
      <c r="M33" s="58"/>
      <c r="P33" s="68" t="s">
        <v>55</v>
      </c>
    </row>
    <row r="36" ht="33.75" customHeight="1">
      <c r="M36" s="7"/>
    </row>
  </sheetData>
  <sheetProtection/>
  <mergeCells count="18">
    <mergeCell ref="E5:J6"/>
    <mergeCell ref="E13:E17"/>
    <mergeCell ref="F13:F17"/>
    <mergeCell ref="G13:G17"/>
    <mergeCell ref="A13:A17"/>
    <mergeCell ref="B13:B17"/>
    <mergeCell ref="C13:C17"/>
    <mergeCell ref="D13:D17"/>
    <mergeCell ref="H13:R13"/>
    <mergeCell ref="M14:P14"/>
    <mergeCell ref="Q14:R15"/>
    <mergeCell ref="M16:N16"/>
    <mergeCell ref="O16:P16"/>
    <mergeCell ref="H14:H17"/>
    <mergeCell ref="I14:J15"/>
    <mergeCell ref="K14:L15"/>
    <mergeCell ref="M15:N15"/>
    <mergeCell ref="O15:P15"/>
  </mergeCells>
  <printOptions horizontalCentered="1" verticalCentered="1"/>
  <pageMargins left="0.1968503937007874" right="0" top="0" bottom="0" header="0" footer="0"/>
  <pageSetup horizontalDpi="600" verticalDpi="600" orientation="landscape" pageOrder="overThenDown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S23"/>
  <sheetViews>
    <sheetView zoomScaleSheetLayoutView="100" zoomScalePageLayoutView="0" workbookViewId="0" topLeftCell="A1">
      <selection activeCell="D1" sqref="D1"/>
    </sheetView>
  </sheetViews>
  <sheetFormatPr defaultColWidth="9.140625" defaultRowHeight="12.75"/>
  <cols>
    <col min="1" max="17" width="9.140625" style="6" customWidth="1"/>
    <col min="18" max="18" width="8.7109375" style="6" customWidth="1"/>
    <col min="19" max="19" width="18.8515625" style="6" customWidth="1"/>
    <col min="20" max="16384" width="9.140625" style="6" customWidth="1"/>
  </cols>
  <sheetData>
    <row r="4" ht="18">
      <c r="H4" s="59" t="s">
        <v>57</v>
      </c>
    </row>
    <row r="5" spans="7:13" ht="18">
      <c r="G5" s="59" t="s">
        <v>181</v>
      </c>
      <c r="K5" s="168" t="s">
        <v>192</v>
      </c>
      <c r="L5" s="168"/>
      <c r="M5" s="168"/>
    </row>
    <row r="7" spans="1:4" ht="18">
      <c r="A7" s="59" t="s">
        <v>31</v>
      </c>
      <c r="B7" s="58"/>
      <c r="C7" s="58"/>
      <c r="D7" s="58"/>
    </row>
    <row r="8" spans="1:4" ht="18">
      <c r="A8" s="59" t="s">
        <v>32</v>
      </c>
      <c r="B8" s="58"/>
      <c r="C8" s="58"/>
      <c r="D8" s="58"/>
    </row>
    <row r="10" ht="18">
      <c r="P10" s="59" t="s">
        <v>153</v>
      </c>
    </row>
    <row r="12" spans="1:19" ht="82.5" customHeight="1">
      <c r="A12" s="10"/>
      <c r="B12" s="26"/>
      <c r="C12" s="26"/>
      <c r="D12" s="26"/>
      <c r="E12" s="16"/>
      <c r="F12" s="16"/>
      <c r="G12" s="16"/>
      <c r="H12" s="16"/>
      <c r="I12" s="16"/>
      <c r="J12" s="16"/>
      <c r="K12" s="105" t="s">
        <v>64</v>
      </c>
      <c r="L12" s="106"/>
      <c r="M12" s="106"/>
      <c r="N12" s="107"/>
      <c r="O12" s="105" t="s">
        <v>65</v>
      </c>
      <c r="P12" s="106"/>
      <c r="Q12" s="106"/>
      <c r="R12" s="107"/>
      <c r="S12" s="27" t="s">
        <v>66</v>
      </c>
    </row>
    <row r="13" spans="1:19" ht="28.5" customHeight="1">
      <c r="A13" s="174" t="s">
        <v>62</v>
      </c>
      <c r="B13" s="175"/>
      <c r="C13" s="176"/>
      <c r="D13" s="174" t="s">
        <v>63</v>
      </c>
      <c r="E13" s="175"/>
      <c r="F13" s="176"/>
      <c r="G13" s="171" t="s">
        <v>61</v>
      </c>
      <c r="H13" s="172"/>
      <c r="I13" s="173"/>
      <c r="J13" s="169" t="s">
        <v>60</v>
      </c>
      <c r="K13" s="95" t="s">
        <v>67</v>
      </c>
      <c r="L13" s="95" t="s">
        <v>63</v>
      </c>
      <c r="M13" s="95" t="s">
        <v>68</v>
      </c>
      <c r="N13" s="166" t="s">
        <v>69</v>
      </c>
      <c r="O13" s="97" t="s">
        <v>67</v>
      </c>
      <c r="P13" s="97" t="s">
        <v>63</v>
      </c>
      <c r="Q13" s="97" t="s">
        <v>68</v>
      </c>
      <c r="R13" s="97" t="s">
        <v>70</v>
      </c>
      <c r="S13" s="95" t="s">
        <v>67</v>
      </c>
    </row>
    <row r="14" spans="1:19" ht="147.75" customHeight="1">
      <c r="A14" s="19" t="s">
        <v>58</v>
      </c>
      <c r="B14" s="18" t="s">
        <v>59</v>
      </c>
      <c r="C14" s="77" t="s">
        <v>60</v>
      </c>
      <c r="D14" s="19" t="s">
        <v>58</v>
      </c>
      <c r="E14" s="18" t="s">
        <v>59</v>
      </c>
      <c r="F14" s="77" t="s">
        <v>60</v>
      </c>
      <c r="G14" s="19" t="s">
        <v>58</v>
      </c>
      <c r="H14" s="18" t="s">
        <v>59</v>
      </c>
      <c r="I14" s="78" t="s">
        <v>60</v>
      </c>
      <c r="J14" s="170"/>
      <c r="K14" s="96"/>
      <c r="L14" s="96"/>
      <c r="M14" s="96"/>
      <c r="N14" s="167"/>
      <c r="O14" s="99"/>
      <c r="P14" s="99"/>
      <c r="Q14" s="99"/>
      <c r="R14" s="99"/>
      <c r="S14" s="96"/>
    </row>
    <row r="15" spans="1:19" ht="15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28">
        <v>14</v>
      </c>
      <c r="O15" s="20">
        <v>15</v>
      </c>
      <c r="P15" s="20">
        <v>16</v>
      </c>
      <c r="Q15" s="20">
        <v>17</v>
      </c>
      <c r="R15" s="20">
        <v>18</v>
      </c>
      <c r="S15" s="5">
        <v>19</v>
      </c>
    </row>
    <row r="16" spans="1:19" ht="15.75">
      <c r="A16" s="5"/>
      <c r="B16" s="5"/>
      <c r="C16" s="5">
        <f>SUM(A16:B16)</f>
        <v>0</v>
      </c>
      <c r="D16" s="5"/>
      <c r="E16" s="5"/>
      <c r="F16" s="5">
        <f>SUM(D16:E16)</f>
        <v>0</v>
      </c>
      <c r="G16" s="5"/>
      <c r="H16" s="5"/>
      <c r="I16" s="5">
        <f>SUM(G16:H16)</f>
        <v>0</v>
      </c>
      <c r="J16" s="5">
        <f>C16+F16+I16</f>
        <v>0</v>
      </c>
      <c r="K16" s="5"/>
      <c r="L16" s="5"/>
      <c r="M16" s="5"/>
      <c r="N16" s="28">
        <f>SUM(K16:M16)</f>
        <v>0</v>
      </c>
      <c r="O16" s="20">
        <f>C16-K16</f>
        <v>0</v>
      </c>
      <c r="P16" s="20">
        <f>F16-L16</f>
        <v>0</v>
      </c>
      <c r="Q16" s="20">
        <f>I16-M16</f>
        <v>0</v>
      </c>
      <c r="R16" s="20">
        <f>SUM(O16:Q16)</f>
        <v>0</v>
      </c>
      <c r="S16" s="5"/>
    </row>
    <row r="17" spans="1:19" ht="15.75">
      <c r="A17" s="5">
        <v>9580</v>
      </c>
      <c r="B17" s="5">
        <v>7982</v>
      </c>
      <c r="C17" s="5">
        <f>SUM(A17:B17)</f>
        <v>17562</v>
      </c>
      <c r="D17" s="5">
        <v>1124</v>
      </c>
      <c r="E17" s="5">
        <v>3527</v>
      </c>
      <c r="F17" s="5">
        <f>SUM(D17:E17)</f>
        <v>4651</v>
      </c>
      <c r="G17" s="5">
        <v>452</v>
      </c>
      <c r="H17" s="5">
        <v>627</v>
      </c>
      <c r="I17" s="5">
        <f>SUM(G17:H17)</f>
        <v>1079</v>
      </c>
      <c r="J17" s="5">
        <f>C17+F17+I17</f>
        <v>23292</v>
      </c>
      <c r="K17" s="5">
        <v>14104</v>
      </c>
      <c r="L17" s="5">
        <v>2328</v>
      </c>
      <c r="M17" s="5">
        <v>679</v>
      </c>
      <c r="N17" s="28">
        <f>SUM(K17:M17)</f>
        <v>17111</v>
      </c>
      <c r="O17" s="20">
        <f>C17-K17</f>
        <v>3458</v>
      </c>
      <c r="P17" s="20">
        <f>F17-L17</f>
        <v>2323</v>
      </c>
      <c r="Q17" s="20">
        <f>I17-M17</f>
        <v>400</v>
      </c>
      <c r="R17" s="20">
        <f>SUM(O17:Q17)</f>
        <v>6181</v>
      </c>
      <c r="S17" s="5">
        <v>705</v>
      </c>
    </row>
    <row r="20" spans="2:6" ht="18">
      <c r="B20" s="58" t="s">
        <v>126</v>
      </c>
      <c r="C20" s="58"/>
      <c r="D20" s="58"/>
      <c r="E20" s="58"/>
      <c r="F20" s="58"/>
    </row>
    <row r="21" spans="2:19" ht="18">
      <c r="B21" s="58" t="s">
        <v>125</v>
      </c>
      <c r="C21" s="58"/>
      <c r="D21" s="58"/>
      <c r="E21" s="58"/>
      <c r="F21" s="58"/>
      <c r="P21" s="59" t="s">
        <v>54</v>
      </c>
      <c r="Q21" s="58"/>
      <c r="R21" s="58"/>
      <c r="S21" s="58"/>
    </row>
    <row r="22" spans="16:19" ht="18">
      <c r="P22" s="58" t="s">
        <v>55</v>
      </c>
      <c r="Q22" s="58"/>
      <c r="R22" s="58"/>
      <c r="S22" s="58"/>
    </row>
    <row r="23" ht="15.75">
      <c r="P23" s="7"/>
    </row>
  </sheetData>
  <sheetProtection/>
  <mergeCells count="16">
    <mergeCell ref="K5:M5"/>
    <mergeCell ref="S13:S14"/>
    <mergeCell ref="J13:J14"/>
    <mergeCell ref="G13:I13"/>
    <mergeCell ref="A13:C13"/>
    <mergeCell ref="D13:F13"/>
    <mergeCell ref="O13:O14"/>
    <mergeCell ref="P13:P14"/>
    <mergeCell ref="Q13:Q14"/>
    <mergeCell ref="R13:R14"/>
    <mergeCell ref="K12:N12"/>
    <mergeCell ref="O12:R12"/>
    <mergeCell ref="K13:K14"/>
    <mergeCell ref="L13:L14"/>
    <mergeCell ref="M13:M14"/>
    <mergeCell ref="N13:N14"/>
  </mergeCells>
  <printOptions horizontalCentered="1" verticalCentered="1"/>
  <pageMargins left="0" right="0" top="0" bottom="0" header="0" footer="0"/>
  <pageSetup horizontalDpi="600" verticalDpi="600" orientation="landscape" pageOrder="overThenDown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zoomScale="90" zoomScaleNormal="90" zoomScaleSheetLayoutView="50" zoomScalePageLayoutView="0" workbookViewId="0" topLeftCell="A1">
      <selection activeCell="A1" sqref="A1"/>
    </sheetView>
  </sheetViews>
  <sheetFormatPr defaultColWidth="13.7109375" defaultRowHeight="12.75"/>
  <cols>
    <col min="1" max="1" width="7.57421875" style="6" customWidth="1"/>
    <col min="2" max="2" width="19.140625" style="6" customWidth="1"/>
    <col min="3" max="16384" width="13.7109375" style="6" customWidth="1"/>
  </cols>
  <sheetData>
    <row r="1" ht="18">
      <c r="G1" s="59" t="s">
        <v>29</v>
      </c>
    </row>
    <row r="2" ht="18">
      <c r="F2" s="59" t="s">
        <v>71</v>
      </c>
    </row>
    <row r="3" spans="1:3" ht="18">
      <c r="A3" s="7" t="s">
        <v>31</v>
      </c>
      <c r="B3" s="59"/>
      <c r="C3" s="58"/>
    </row>
    <row r="4" spans="1:8" ht="18">
      <c r="A4" s="7" t="s">
        <v>32</v>
      </c>
      <c r="B4" s="59"/>
      <c r="C4" s="58"/>
      <c r="D4" s="159" t="s">
        <v>195</v>
      </c>
      <c r="E4" s="104"/>
      <c r="F4" s="104"/>
      <c r="G4" s="104"/>
      <c r="H4" s="104"/>
    </row>
    <row r="5" spans="8:12" ht="18">
      <c r="H5" s="7"/>
      <c r="I5" s="7"/>
      <c r="J5" s="7"/>
      <c r="L5" s="59" t="s">
        <v>154</v>
      </c>
    </row>
    <row r="6" spans="6:11" ht="0.75" customHeight="1">
      <c r="F6" s="7"/>
      <c r="G6" s="7"/>
      <c r="H6" s="7"/>
      <c r="I6" s="7"/>
      <c r="J6" s="7"/>
      <c r="K6" s="7"/>
    </row>
    <row r="7" ht="15" hidden="1"/>
    <row r="8" ht="5.25" customHeight="1" hidden="1"/>
    <row r="9" spans="3:6" ht="14.25" customHeight="1" hidden="1">
      <c r="C9" s="7"/>
      <c r="D9" s="7"/>
      <c r="E9" s="7"/>
      <c r="F9" s="7"/>
    </row>
    <row r="10" spans="3:6" ht="15.75" hidden="1">
      <c r="C10" s="7"/>
      <c r="D10" s="7"/>
      <c r="E10" s="7"/>
      <c r="F10" s="7"/>
    </row>
    <row r="11" spans="1:6" ht="15.75" hidden="1">
      <c r="A11" s="7"/>
      <c r="B11" s="7"/>
      <c r="C11" s="7"/>
      <c r="D11" s="7"/>
      <c r="E11" s="7"/>
      <c r="F11" s="7"/>
    </row>
    <row r="12" spans="2:6" ht="15.75" hidden="1">
      <c r="B12" s="7"/>
      <c r="C12" s="7"/>
      <c r="D12" s="7"/>
      <c r="E12" s="7"/>
      <c r="F12" s="7"/>
    </row>
    <row r="13" ht="15" hidden="1"/>
    <row r="14" spans="1:14" ht="32.25" customHeight="1">
      <c r="A14" s="95" t="s">
        <v>72</v>
      </c>
      <c r="B14" s="95" t="s">
        <v>73</v>
      </c>
      <c r="C14" s="105" t="s">
        <v>74</v>
      </c>
      <c r="D14" s="106"/>
      <c r="E14" s="106"/>
      <c r="F14" s="106"/>
      <c r="G14" s="107"/>
      <c r="H14" s="95" t="s">
        <v>80</v>
      </c>
      <c r="I14" s="105" t="s">
        <v>75</v>
      </c>
      <c r="J14" s="106"/>
      <c r="K14" s="106"/>
      <c r="L14" s="106"/>
      <c r="M14" s="107"/>
      <c r="N14" s="177" t="s">
        <v>76</v>
      </c>
    </row>
    <row r="15" spans="1:14" ht="204.75" customHeight="1">
      <c r="A15" s="96"/>
      <c r="B15" s="96"/>
      <c r="C15" s="9" t="s">
        <v>58</v>
      </c>
      <c r="D15" s="9" t="s">
        <v>77</v>
      </c>
      <c r="E15" s="79" t="s">
        <v>60</v>
      </c>
      <c r="F15" s="9" t="s">
        <v>78</v>
      </c>
      <c r="G15" s="80" t="s">
        <v>79</v>
      </c>
      <c r="H15" s="96"/>
      <c r="I15" s="9" t="s">
        <v>58</v>
      </c>
      <c r="J15" s="9" t="s">
        <v>77</v>
      </c>
      <c r="K15" s="81" t="s">
        <v>60</v>
      </c>
      <c r="L15" s="9" t="s">
        <v>78</v>
      </c>
      <c r="M15" s="82" t="s">
        <v>79</v>
      </c>
      <c r="N15" s="178"/>
    </row>
    <row r="16" spans="1:14" s="13" customFormat="1" ht="18.75" customHeight="1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11">
        <v>12</v>
      </c>
      <c r="M16" s="11">
        <v>13</v>
      </c>
      <c r="N16" s="11">
        <v>14</v>
      </c>
    </row>
    <row r="17" spans="1:14" ht="36" customHeight="1">
      <c r="A17" s="5">
        <v>1</v>
      </c>
      <c r="B17" s="70" t="s">
        <v>113</v>
      </c>
      <c r="C17" s="5">
        <v>80</v>
      </c>
      <c r="D17" s="5">
        <v>276</v>
      </c>
      <c r="E17" s="5">
        <f>SUM(C17:D17)</f>
        <v>356</v>
      </c>
      <c r="F17" s="5">
        <v>261</v>
      </c>
      <c r="G17" s="5">
        <v>95</v>
      </c>
      <c r="H17" s="29">
        <f>F17/E17</f>
        <v>0.7331460674157303</v>
      </c>
      <c r="I17" s="83">
        <v>452</v>
      </c>
      <c r="J17" s="5">
        <v>627</v>
      </c>
      <c r="K17" s="44">
        <v>1079</v>
      </c>
      <c r="L17" s="5">
        <v>679</v>
      </c>
      <c r="M17" s="5">
        <f>K17-L17</f>
        <v>400</v>
      </c>
      <c r="N17" s="29">
        <f>L17/K17</f>
        <v>0.629286376274328</v>
      </c>
    </row>
    <row r="18" spans="1:14" ht="38.25" customHeight="1">
      <c r="A18" s="5">
        <v>2</v>
      </c>
      <c r="B18" s="70" t="s">
        <v>112</v>
      </c>
      <c r="C18" s="5">
        <v>61</v>
      </c>
      <c r="D18" s="5">
        <v>229</v>
      </c>
      <c r="E18" s="5">
        <f aca="true" t="shared" si="0" ref="E18:E29">SUM(C18:D18)</f>
        <v>290</v>
      </c>
      <c r="F18" s="5">
        <v>209</v>
      </c>
      <c r="G18" s="5">
        <v>81</v>
      </c>
      <c r="H18" s="29">
        <f aca="true" t="shared" si="1" ref="H18:H29">F18/E18</f>
        <v>0.7206896551724138</v>
      </c>
      <c r="I18" s="44"/>
      <c r="J18" s="5"/>
      <c r="K18" s="5">
        <f aca="true" t="shared" si="2" ref="K18:K29">SUM(I18:J18)</f>
        <v>0</v>
      </c>
      <c r="L18" s="5"/>
      <c r="M18" s="5">
        <f aca="true" t="shared" si="3" ref="M18:M29">K18-L18</f>
        <v>0</v>
      </c>
      <c r="N18" s="29" t="e">
        <f aca="true" t="shared" si="4" ref="N18:N29">L18/K18</f>
        <v>#DIV/0!</v>
      </c>
    </row>
    <row r="19" spans="1:14" ht="36" customHeight="1">
      <c r="A19" s="5">
        <v>3</v>
      </c>
      <c r="B19" s="70" t="s">
        <v>114</v>
      </c>
      <c r="C19" s="5">
        <v>73</v>
      </c>
      <c r="D19" s="5">
        <v>261</v>
      </c>
      <c r="E19" s="5">
        <f t="shared" si="0"/>
        <v>334</v>
      </c>
      <c r="F19" s="5">
        <v>238</v>
      </c>
      <c r="G19" s="5">
        <v>96</v>
      </c>
      <c r="H19" s="29">
        <f t="shared" si="1"/>
        <v>0.7125748502994012</v>
      </c>
      <c r="I19" s="44"/>
      <c r="J19" s="5"/>
      <c r="K19" s="5">
        <f t="shared" si="2"/>
        <v>0</v>
      </c>
      <c r="L19" s="5"/>
      <c r="M19" s="5">
        <f t="shared" si="3"/>
        <v>0</v>
      </c>
      <c r="N19" s="29" t="e">
        <f t="shared" si="4"/>
        <v>#DIV/0!</v>
      </c>
    </row>
    <row r="20" spans="1:14" ht="36" customHeight="1">
      <c r="A20" s="5">
        <v>4</v>
      </c>
      <c r="B20" s="70" t="s">
        <v>115</v>
      </c>
      <c r="C20" s="5"/>
      <c r="D20" s="5">
        <v>56</v>
      </c>
      <c r="E20" s="5">
        <f t="shared" si="0"/>
        <v>56</v>
      </c>
      <c r="F20" s="5">
        <v>56</v>
      </c>
      <c r="G20" s="5">
        <v>0</v>
      </c>
      <c r="H20" s="29">
        <f t="shared" si="1"/>
        <v>1</v>
      </c>
      <c r="I20" s="44"/>
      <c r="J20" s="5"/>
      <c r="K20" s="5">
        <f t="shared" si="2"/>
        <v>0</v>
      </c>
      <c r="L20" s="5"/>
      <c r="M20" s="5">
        <f t="shared" si="3"/>
        <v>0</v>
      </c>
      <c r="N20" s="29" t="e">
        <f t="shared" si="4"/>
        <v>#DIV/0!</v>
      </c>
    </row>
    <row r="21" spans="1:14" ht="39.75" customHeight="1">
      <c r="A21" s="5">
        <v>5</v>
      </c>
      <c r="B21" s="70" t="s">
        <v>116</v>
      </c>
      <c r="C21" s="5">
        <v>74</v>
      </c>
      <c r="D21" s="5">
        <v>260</v>
      </c>
      <c r="E21" s="5">
        <f t="shared" si="0"/>
        <v>334</v>
      </c>
      <c r="F21" s="5">
        <v>217</v>
      </c>
      <c r="G21" s="5">
        <v>117</v>
      </c>
      <c r="H21" s="29">
        <f t="shared" si="1"/>
        <v>0.6497005988023952</v>
      </c>
      <c r="I21" s="44"/>
      <c r="J21" s="5"/>
      <c r="K21" s="5">
        <f t="shared" si="2"/>
        <v>0</v>
      </c>
      <c r="L21" s="5"/>
      <c r="M21" s="5">
        <f t="shared" si="3"/>
        <v>0</v>
      </c>
      <c r="N21" s="29" t="e">
        <f t="shared" si="4"/>
        <v>#DIV/0!</v>
      </c>
    </row>
    <row r="22" spans="1:14" ht="45" customHeight="1">
      <c r="A22" s="5">
        <v>6</v>
      </c>
      <c r="B22" s="70" t="s">
        <v>117</v>
      </c>
      <c r="C22" s="5">
        <v>65</v>
      </c>
      <c r="D22" s="5">
        <v>260</v>
      </c>
      <c r="E22" s="5">
        <f t="shared" si="0"/>
        <v>325</v>
      </c>
      <c r="F22" s="5">
        <v>222</v>
      </c>
      <c r="G22" s="5">
        <v>103</v>
      </c>
      <c r="H22" s="29">
        <f t="shared" si="1"/>
        <v>0.683076923076923</v>
      </c>
      <c r="I22" s="44"/>
      <c r="J22" s="5"/>
      <c r="K22" s="5">
        <f t="shared" si="2"/>
        <v>0</v>
      </c>
      <c r="L22" s="5"/>
      <c r="M22" s="5">
        <f t="shared" si="3"/>
        <v>0</v>
      </c>
      <c r="N22" s="29" t="e">
        <f t="shared" si="4"/>
        <v>#DIV/0!</v>
      </c>
    </row>
    <row r="23" spans="1:14" ht="39.75" customHeight="1">
      <c r="A23" s="5">
        <v>7</v>
      </c>
      <c r="B23" s="70" t="s">
        <v>118</v>
      </c>
      <c r="C23" s="5">
        <v>74</v>
      </c>
      <c r="D23" s="5">
        <v>142</v>
      </c>
      <c r="E23" s="5">
        <f t="shared" si="0"/>
        <v>216</v>
      </c>
      <c r="F23" s="5">
        <v>198</v>
      </c>
      <c r="G23" s="5">
        <v>18</v>
      </c>
      <c r="H23" s="29">
        <f t="shared" si="1"/>
        <v>0.9166666666666666</v>
      </c>
      <c r="I23" s="44"/>
      <c r="J23" s="5"/>
      <c r="K23" s="5">
        <f t="shared" si="2"/>
        <v>0</v>
      </c>
      <c r="L23" s="5"/>
      <c r="M23" s="5">
        <f t="shared" si="3"/>
        <v>0</v>
      </c>
      <c r="N23" s="29" t="e">
        <f t="shared" si="4"/>
        <v>#DIV/0!</v>
      </c>
    </row>
    <row r="24" spans="1:14" ht="39.75" customHeight="1">
      <c r="A24" s="5">
        <v>8</v>
      </c>
      <c r="B24" s="70" t="s">
        <v>119</v>
      </c>
      <c r="C24" s="5">
        <v>81</v>
      </c>
      <c r="D24" s="5">
        <v>260</v>
      </c>
      <c r="E24" s="5">
        <f t="shared" si="0"/>
        <v>341</v>
      </c>
      <c r="F24" s="5">
        <v>210</v>
      </c>
      <c r="G24" s="5">
        <v>131</v>
      </c>
      <c r="H24" s="29">
        <f t="shared" si="1"/>
        <v>0.6158357771260997</v>
      </c>
      <c r="I24" s="44"/>
      <c r="J24" s="5"/>
      <c r="K24" s="5">
        <f t="shared" si="2"/>
        <v>0</v>
      </c>
      <c r="L24" s="5"/>
      <c r="M24" s="5">
        <f t="shared" si="3"/>
        <v>0</v>
      </c>
      <c r="N24" s="29" t="e">
        <f t="shared" si="4"/>
        <v>#DIV/0!</v>
      </c>
    </row>
    <row r="25" spans="1:14" ht="36" customHeight="1">
      <c r="A25" s="5">
        <v>9</v>
      </c>
      <c r="B25" s="70" t="s">
        <v>120</v>
      </c>
      <c r="C25" s="5">
        <v>12</v>
      </c>
      <c r="D25" s="5">
        <v>142</v>
      </c>
      <c r="E25" s="5">
        <f>SUM(C25:D25)</f>
        <v>154</v>
      </c>
      <c r="F25" s="5">
        <v>144</v>
      </c>
      <c r="G25" s="5">
        <v>10</v>
      </c>
      <c r="H25" s="29">
        <f t="shared" si="1"/>
        <v>0.935064935064935</v>
      </c>
      <c r="I25" s="44"/>
      <c r="J25" s="5"/>
      <c r="K25" s="5">
        <f t="shared" si="2"/>
        <v>0</v>
      </c>
      <c r="L25" s="5"/>
      <c r="M25" s="5">
        <f t="shared" si="3"/>
        <v>0</v>
      </c>
      <c r="N25" s="29" t="e">
        <f t="shared" si="4"/>
        <v>#DIV/0!</v>
      </c>
    </row>
    <row r="26" spans="1:14" ht="39.75" customHeight="1">
      <c r="A26" s="5">
        <v>10</v>
      </c>
      <c r="B26" s="70" t="s">
        <v>121</v>
      </c>
      <c r="C26" s="5"/>
      <c r="D26" s="5"/>
      <c r="E26" s="5">
        <f t="shared" si="0"/>
        <v>0</v>
      </c>
      <c r="F26" s="5"/>
      <c r="G26" s="5">
        <v>0</v>
      </c>
      <c r="H26" s="29" t="e">
        <f t="shared" si="1"/>
        <v>#DIV/0!</v>
      </c>
      <c r="I26" s="44"/>
      <c r="J26" s="20"/>
      <c r="K26" s="5">
        <f t="shared" si="2"/>
        <v>0</v>
      </c>
      <c r="L26" s="5"/>
      <c r="M26" s="5">
        <f t="shared" si="3"/>
        <v>0</v>
      </c>
      <c r="N26" s="29" t="e">
        <f t="shared" si="4"/>
        <v>#DIV/0!</v>
      </c>
    </row>
    <row r="27" spans="1:14" ht="45.75" customHeight="1">
      <c r="A27" s="5">
        <v>11</v>
      </c>
      <c r="B27" s="70" t="s">
        <v>122</v>
      </c>
      <c r="C27" s="5">
        <v>16</v>
      </c>
      <c r="D27" s="5">
        <v>142</v>
      </c>
      <c r="E27" s="5">
        <f t="shared" si="0"/>
        <v>158</v>
      </c>
      <c r="F27" s="5">
        <v>142</v>
      </c>
      <c r="G27" s="5">
        <v>16</v>
      </c>
      <c r="H27" s="29">
        <f t="shared" si="1"/>
        <v>0.8987341772151899</v>
      </c>
      <c r="I27" s="44"/>
      <c r="J27" s="5"/>
      <c r="K27" s="5">
        <f t="shared" si="2"/>
        <v>0</v>
      </c>
      <c r="L27" s="5"/>
      <c r="M27" s="5">
        <f t="shared" si="3"/>
        <v>0</v>
      </c>
      <c r="N27" s="29" t="e">
        <f t="shared" si="4"/>
        <v>#DIV/0!</v>
      </c>
    </row>
    <row r="28" spans="1:14" ht="45.75" customHeight="1">
      <c r="A28" s="5" t="s">
        <v>155</v>
      </c>
      <c r="B28" s="70" t="s">
        <v>156</v>
      </c>
      <c r="C28" s="5">
        <v>82</v>
      </c>
      <c r="D28" s="13">
        <v>261</v>
      </c>
      <c r="E28" s="5">
        <f t="shared" si="0"/>
        <v>343</v>
      </c>
      <c r="F28" s="13">
        <v>255</v>
      </c>
      <c r="G28" s="5">
        <v>88</v>
      </c>
      <c r="H28" s="29">
        <f t="shared" si="1"/>
        <v>0.7434402332361516</v>
      </c>
      <c r="I28" s="44"/>
      <c r="J28" s="5"/>
      <c r="K28" s="5">
        <f>SUM(I28:J28)</f>
        <v>0</v>
      </c>
      <c r="L28" s="5"/>
      <c r="M28" s="5">
        <f t="shared" si="3"/>
        <v>0</v>
      </c>
      <c r="N28" s="29" t="e">
        <f t="shared" si="4"/>
        <v>#DIV/0!</v>
      </c>
    </row>
    <row r="29" spans="1:14" ht="27" customHeight="1">
      <c r="A29" s="30" t="s">
        <v>103</v>
      </c>
      <c r="B29" s="30" t="s">
        <v>138</v>
      </c>
      <c r="C29" s="30">
        <v>618</v>
      </c>
      <c r="D29" s="30">
        <v>2289</v>
      </c>
      <c r="E29" s="30">
        <f t="shared" si="0"/>
        <v>2907</v>
      </c>
      <c r="F29" s="30">
        <f>SUM(F17:F28)</f>
        <v>2152</v>
      </c>
      <c r="G29" s="5">
        <v>755</v>
      </c>
      <c r="H29" s="29">
        <f t="shared" si="1"/>
        <v>0.7402820777433781</v>
      </c>
      <c r="I29" s="30">
        <f>SUM(I17:I27)</f>
        <v>452</v>
      </c>
      <c r="J29" s="30">
        <f>SUM(J17:J27)</f>
        <v>627</v>
      </c>
      <c r="K29" s="30">
        <f t="shared" si="2"/>
        <v>1079</v>
      </c>
      <c r="L29" s="30">
        <f>SUM(L17:L27)</f>
        <v>679</v>
      </c>
      <c r="M29" s="5">
        <f t="shared" si="3"/>
        <v>400</v>
      </c>
      <c r="N29" s="31">
        <f t="shared" si="4"/>
        <v>0.629286376274328</v>
      </c>
    </row>
    <row r="30" spans="1:14" ht="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3:12" ht="18">
      <c r="C31" s="58" t="s">
        <v>126</v>
      </c>
      <c r="E31" s="58"/>
      <c r="F31" s="58"/>
      <c r="G31" s="58"/>
      <c r="H31" s="58"/>
      <c r="I31" s="58"/>
      <c r="K31" s="59" t="s">
        <v>54</v>
      </c>
      <c r="L31" s="58"/>
    </row>
    <row r="32" spans="3:12" ht="18">
      <c r="C32" s="58" t="s">
        <v>125</v>
      </c>
      <c r="E32" s="58"/>
      <c r="F32" s="58"/>
      <c r="G32" s="58"/>
      <c r="H32" s="58"/>
      <c r="I32" s="58"/>
      <c r="K32" s="58" t="s">
        <v>55</v>
      </c>
      <c r="L32" s="58"/>
    </row>
  </sheetData>
  <sheetProtection/>
  <mergeCells count="7">
    <mergeCell ref="D4:H4"/>
    <mergeCell ref="I14:M14"/>
    <mergeCell ref="N14:N15"/>
    <mergeCell ref="A14:A15"/>
    <mergeCell ref="B14:B15"/>
    <mergeCell ref="C14:G14"/>
    <mergeCell ref="H14:H15"/>
  </mergeCells>
  <printOptions horizontalCentered="1" verticalCentered="1"/>
  <pageMargins left="0" right="0" top="0" bottom="0" header="0" footer="0"/>
  <pageSetup horizontalDpi="600" verticalDpi="600" orientation="landscape" pageOrder="overThenDown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Tomovic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RILIJASS</dc:creator>
  <cp:keywords/>
  <dc:description/>
  <cp:lastModifiedBy>Ninoslav</cp:lastModifiedBy>
  <cp:lastPrinted>2013-04-05T11:25:41Z</cp:lastPrinted>
  <dcterms:created xsi:type="dcterms:W3CDTF">2009-04-02T07:17:33Z</dcterms:created>
  <dcterms:modified xsi:type="dcterms:W3CDTF">2015-10-20T12:54:43Z</dcterms:modified>
  <cp:category/>
  <cp:version/>
  <cp:contentType/>
  <cp:contentStatus/>
</cp:coreProperties>
</file>